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2.xml" ContentType="application/vnd.ms-excel.controlproperties+xml"/>
  <Override PartName="/xl/ctrlProps/ctrlProp14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nwmgnas1.malmberg.local\KernBO\FUNCTIES\adviseur\bestelformulieren\Bestelformulieren 2022\"/>
    </mc:Choice>
  </mc:AlternateContent>
  <xr:revisionPtr revIDLastSave="0" documentId="13_ncr:1_{F7C052B3-457A-4385-A33F-BC465C5672F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kensprong Plus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1" l="1"/>
  <c r="K66" i="1"/>
  <c r="B173" i="1" l="1"/>
  <c r="B150" i="1"/>
  <c r="B127" i="1"/>
  <c r="B104" i="1"/>
  <c r="B81" i="1"/>
  <c r="B57" i="1"/>
  <c r="C57" i="1" s="1"/>
  <c r="B168" i="1"/>
  <c r="B145" i="1"/>
  <c r="B122" i="1"/>
  <c r="B99" i="1"/>
  <c r="B76" i="1"/>
  <c r="B52" i="1"/>
  <c r="B163" i="1"/>
  <c r="B140" i="1"/>
  <c r="B117" i="1"/>
  <c r="B94" i="1"/>
  <c r="B71" i="1"/>
  <c r="B47" i="1"/>
  <c r="C47" i="1" l="1"/>
  <c r="K47" i="1" s="1"/>
  <c r="B59" i="1" l="1"/>
  <c r="B172" i="1" l="1"/>
  <c r="B149" i="1"/>
  <c r="B126" i="1"/>
  <c r="B103" i="1"/>
  <c r="B80" i="1"/>
  <c r="B54" i="1"/>
  <c r="C54" i="1" s="1"/>
  <c r="B55" i="1"/>
  <c r="C55" i="1" s="1"/>
  <c r="B56" i="1"/>
  <c r="C56" i="1" s="1"/>
  <c r="B179" i="1" l="1"/>
  <c r="C179" i="1" s="1"/>
  <c r="K179" i="1" s="1"/>
  <c r="B178" i="1"/>
  <c r="C178" i="1" s="1"/>
  <c r="K178" i="1" s="1"/>
  <c r="B177" i="1"/>
  <c r="C177" i="1" s="1"/>
  <c r="K177" i="1" s="1"/>
  <c r="B156" i="1"/>
  <c r="C156" i="1" s="1"/>
  <c r="K156" i="1" s="1"/>
  <c r="B155" i="1"/>
  <c r="C155" i="1" s="1"/>
  <c r="K155" i="1" s="1"/>
  <c r="B154" i="1"/>
  <c r="C154" i="1" s="1"/>
  <c r="K154" i="1" s="1"/>
  <c r="B133" i="1"/>
  <c r="C133" i="1" s="1"/>
  <c r="K133" i="1" s="1"/>
  <c r="B132" i="1"/>
  <c r="C132" i="1" s="1"/>
  <c r="K132" i="1" s="1"/>
  <c r="B131" i="1"/>
  <c r="C131" i="1" s="1"/>
  <c r="K131" i="1" s="1"/>
  <c r="B110" i="1"/>
  <c r="C110" i="1" s="1"/>
  <c r="K110" i="1" s="1"/>
  <c r="B109" i="1"/>
  <c r="C109" i="1" s="1"/>
  <c r="K109" i="1" s="1"/>
  <c r="B108" i="1"/>
  <c r="C108" i="1" s="1"/>
  <c r="K108" i="1" s="1"/>
  <c r="B87" i="1"/>
  <c r="C87" i="1" s="1"/>
  <c r="K87" i="1" s="1"/>
  <c r="B86" i="1"/>
  <c r="C86" i="1" s="1"/>
  <c r="K86" i="1" s="1"/>
  <c r="B85" i="1"/>
  <c r="C85" i="1" s="1"/>
  <c r="K85" i="1" s="1"/>
  <c r="B64" i="1"/>
  <c r="C64" i="1" s="1"/>
  <c r="K64" i="1" s="1"/>
  <c r="B63" i="1"/>
  <c r="C63" i="1" s="1"/>
  <c r="K63" i="1" s="1"/>
  <c r="B62" i="1"/>
  <c r="C62" i="1" s="1"/>
  <c r="K62" i="1" s="1"/>
  <c r="C173" i="1"/>
  <c r="K173" i="1" s="1"/>
  <c r="C172" i="1"/>
  <c r="K172" i="1" s="1"/>
  <c r="C150" i="1"/>
  <c r="K150" i="1" s="1"/>
  <c r="C149" i="1"/>
  <c r="K149" i="1" s="1"/>
  <c r="C127" i="1"/>
  <c r="K127" i="1" s="1"/>
  <c r="C126" i="1"/>
  <c r="K126" i="1" s="1"/>
  <c r="C104" i="1"/>
  <c r="K104" i="1" s="1"/>
  <c r="C103" i="1"/>
  <c r="K103" i="1" s="1"/>
  <c r="C81" i="1"/>
  <c r="K81" i="1" s="1"/>
  <c r="C80" i="1"/>
  <c r="K80" i="1" s="1"/>
  <c r="B175" i="1"/>
  <c r="C175" i="1" s="1"/>
  <c r="K175" i="1" s="1"/>
  <c r="B167" i="1"/>
  <c r="C167" i="1" s="1"/>
  <c r="K167" i="1" s="1"/>
  <c r="C168" i="1"/>
  <c r="K168" i="1" s="1"/>
  <c r="B169" i="1"/>
  <c r="C169" i="1" s="1"/>
  <c r="K169" i="1" s="1"/>
  <c r="B170" i="1"/>
  <c r="C170" i="1" s="1"/>
  <c r="K170" i="1" s="1"/>
  <c r="B171" i="1"/>
  <c r="C171" i="1" s="1"/>
  <c r="K171" i="1" s="1"/>
  <c r="B166" i="1"/>
  <c r="C166" i="1" s="1"/>
  <c r="K166" i="1" s="1"/>
  <c r="B160" i="1"/>
  <c r="C160" i="1" s="1"/>
  <c r="K160" i="1" s="1"/>
  <c r="B161" i="1"/>
  <c r="C161" i="1" s="1"/>
  <c r="K161" i="1" s="1"/>
  <c r="B162" i="1"/>
  <c r="C162" i="1" s="1"/>
  <c r="K162" i="1" s="1"/>
  <c r="B164" i="1"/>
  <c r="C164" i="1" s="1"/>
  <c r="K164" i="1" s="1"/>
  <c r="B159" i="1"/>
  <c r="C159" i="1" s="1"/>
  <c r="K159" i="1" s="1"/>
  <c r="B152" i="1"/>
  <c r="C152" i="1" s="1"/>
  <c r="K152" i="1" s="1"/>
  <c r="B144" i="1"/>
  <c r="C144" i="1" s="1"/>
  <c r="K144" i="1" s="1"/>
  <c r="C145" i="1"/>
  <c r="K145" i="1" s="1"/>
  <c r="B146" i="1"/>
  <c r="C146" i="1" s="1"/>
  <c r="K146" i="1" s="1"/>
  <c r="B147" i="1"/>
  <c r="C147" i="1" s="1"/>
  <c r="K147" i="1" s="1"/>
  <c r="B148" i="1"/>
  <c r="C148" i="1" s="1"/>
  <c r="K148" i="1" s="1"/>
  <c r="B143" i="1"/>
  <c r="C143" i="1" s="1"/>
  <c r="K143" i="1" s="1"/>
  <c r="B137" i="1"/>
  <c r="C137" i="1" s="1"/>
  <c r="K137" i="1" s="1"/>
  <c r="B138" i="1"/>
  <c r="C138" i="1" s="1"/>
  <c r="K138" i="1" s="1"/>
  <c r="B139" i="1"/>
  <c r="C139" i="1" s="1"/>
  <c r="K139" i="1" s="1"/>
  <c r="C140" i="1"/>
  <c r="K140" i="1" s="1"/>
  <c r="B141" i="1"/>
  <c r="C141" i="1" s="1"/>
  <c r="K141" i="1" s="1"/>
  <c r="B136" i="1"/>
  <c r="C136" i="1" s="1"/>
  <c r="K136" i="1" s="1"/>
  <c r="B129" i="1"/>
  <c r="C129" i="1" s="1"/>
  <c r="K129" i="1" s="1"/>
  <c r="B121" i="1"/>
  <c r="B123" i="1"/>
  <c r="B124" i="1"/>
  <c r="B125" i="1"/>
  <c r="B120" i="1"/>
  <c r="C120" i="1" s="1"/>
  <c r="K120" i="1" s="1"/>
  <c r="B114" i="1"/>
  <c r="C114" i="1" s="1"/>
  <c r="K114" i="1" s="1"/>
  <c r="B115" i="1"/>
  <c r="C115" i="1" s="1"/>
  <c r="K115" i="1" s="1"/>
  <c r="B116" i="1"/>
  <c r="C116" i="1" s="1"/>
  <c r="K116" i="1" s="1"/>
  <c r="C117" i="1"/>
  <c r="K117" i="1" s="1"/>
  <c r="B118" i="1"/>
  <c r="C118" i="1" s="1"/>
  <c r="K118" i="1" s="1"/>
  <c r="B113" i="1"/>
  <c r="C113" i="1" s="1"/>
  <c r="K113" i="1" s="1"/>
  <c r="B91" i="1"/>
  <c r="C91" i="1" s="1"/>
  <c r="K91" i="1" s="1"/>
  <c r="B92" i="1"/>
  <c r="C92" i="1" s="1"/>
  <c r="K92" i="1" s="1"/>
  <c r="B93" i="1"/>
  <c r="C93" i="1" s="1"/>
  <c r="K93" i="1" s="1"/>
  <c r="C94" i="1"/>
  <c r="K94" i="1" s="1"/>
  <c r="B95" i="1"/>
  <c r="C95" i="1" s="1"/>
  <c r="K95" i="1" s="1"/>
  <c r="B90" i="1"/>
  <c r="C90" i="1" s="1"/>
  <c r="K90" i="1" s="1"/>
  <c r="B106" i="1"/>
  <c r="C106" i="1" s="1"/>
  <c r="K106" i="1" s="1"/>
  <c r="B98" i="1"/>
  <c r="C98" i="1" s="1"/>
  <c r="K98" i="1" s="1"/>
  <c r="C99" i="1"/>
  <c r="K99" i="1" s="1"/>
  <c r="B100" i="1"/>
  <c r="C100" i="1" s="1"/>
  <c r="K100" i="1" s="1"/>
  <c r="B101" i="1"/>
  <c r="C101" i="1" s="1"/>
  <c r="K101" i="1" s="1"/>
  <c r="B102" i="1"/>
  <c r="C102" i="1" s="1"/>
  <c r="K102" i="1" s="1"/>
  <c r="B97" i="1"/>
  <c r="C97" i="1" s="1"/>
  <c r="K97" i="1" s="1"/>
  <c r="B83" i="1"/>
  <c r="C83" i="1" s="1"/>
  <c r="K83" i="1" s="1"/>
  <c r="B75" i="1"/>
  <c r="C75" i="1" s="1"/>
  <c r="K75" i="1" s="1"/>
  <c r="C76" i="1"/>
  <c r="K76" i="1" s="1"/>
  <c r="B77" i="1"/>
  <c r="C77" i="1" s="1"/>
  <c r="K77" i="1" s="1"/>
  <c r="B78" i="1"/>
  <c r="C78" i="1" s="1"/>
  <c r="K78" i="1" s="1"/>
  <c r="B79" i="1"/>
  <c r="C79" i="1" s="1"/>
  <c r="K79" i="1" s="1"/>
  <c r="B74" i="1"/>
  <c r="C74" i="1" s="1"/>
  <c r="K74" i="1" s="1"/>
  <c r="B72" i="1"/>
  <c r="C72" i="1" s="1"/>
  <c r="K72" i="1" s="1"/>
  <c r="B68" i="1"/>
  <c r="C68" i="1" s="1"/>
  <c r="K68" i="1" s="1"/>
  <c r="B69" i="1"/>
  <c r="C69" i="1" s="1"/>
  <c r="K69" i="1" s="1"/>
  <c r="B70" i="1"/>
  <c r="C70" i="1" s="1"/>
  <c r="K70" i="1" s="1"/>
  <c r="C71" i="1"/>
  <c r="K71" i="1" s="1"/>
  <c r="B67" i="1"/>
  <c r="C67" i="1" s="1"/>
  <c r="K67" i="1" s="1"/>
  <c r="B60" i="1"/>
  <c r="C60" i="1" s="1"/>
  <c r="K60" i="1" s="1"/>
  <c r="C59" i="1"/>
  <c r="K59" i="1" s="1"/>
  <c r="B51" i="1"/>
  <c r="C51" i="1" s="1"/>
  <c r="K51" i="1" s="1"/>
  <c r="C52" i="1"/>
  <c r="K52" i="1" s="1"/>
  <c r="B53" i="1"/>
  <c r="C53" i="1" s="1"/>
  <c r="K53" i="1" s="1"/>
  <c r="B50" i="1"/>
  <c r="B44" i="1"/>
  <c r="C44" i="1" s="1"/>
  <c r="K44" i="1" s="1"/>
  <c r="B45" i="1"/>
  <c r="C45" i="1" s="1"/>
  <c r="K45" i="1" s="1"/>
  <c r="B46" i="1"/>
  <c r="C46" i="1" s="1"/>
  <c r="K46" i="1" s="1"/>
  <c r="B48" i="1"/>
  <c r="B43" i="1"/>
  <c r="C48" i="1" l="1"/>
  <c r="K48" i="1" s="1"/>
  <c r="C163" i="1"/>
  <c r="K163" i="1" s="1"/>
  <c r="C50" i="1"/>
  <c r="K50" i="1" s="1"/>
  <c r="C43" i="1"/>
  <c r="C122" i="1"/>
  <c r="K122" i="1" s="1"/>
  <c r="C125" i="1"/>
  <c r="K125" i="1" s="1"/>
  <c r="C121" i="1"/>
  <c r="K121" i="1" s="1"/>
  <c r="C124" i="1"/>
  <c r="K124" i="1" s="1"/>
  <c r="C123" i="1"/>
  <c r="K123" i="1" s="1"/>
  <c r="K57" i="1"/>
  <c r="K54" i="1"/>
  <c r="K56" i="1"/>
  <c r="K55" i="1"/>
  <c r="K181" i="1" l="1"/>
  <c r="K43" i="1"/>
  <c r="K180" i="1"/>
</calcChain>
</file>

<file path=xl/sharedStrings.xml><?xml version="1.0" encoding="utf-8"?>
<sst xmlns="http://schemas.openxmlformats.org/spreadsheetml/2006/main" count="401" uniqueCount="253">
  <si>
    <t>Titel</t>
  </si>
  <si>
    <t>Bestelnummer</t>
  </si>
  <si>
    <t>Prijs in euro</t>
  </si>
  <si>
    <t>Uitgeverij VAN IN - Nijverheidsstraat 92/5 - 2160 Wommelgem</t>
  </si>
  <si>
    <t>Straat:</t>
  </si>
  <si>
    <t>Aantal</t>
  </si>
  <si>
    <t xml:space="preserve">   De materialen worden gefactureerd aan de catalogusprijs geldig op facturatiedatum.</t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</si>
  <si>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</si>
  <si>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</si>
  <si>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</si>
  <si>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</si>
  <si>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</si>
  <si>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</si>
  <si>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1: Vul de gegevens van uw school in</t>
  </si>
  <si>
    <t>Naam school:</t>
  </si>
  <si>
    <t>Klantnummer:</t>
  </si>
  <si>
    <t>Postcode en 
gemeente: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</si>
  <si>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</si>
  <si>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</si>
  <si>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</si>
  <si>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 en Bingel Max)</t>
    </r>
    <r>
      <rPr>
        <b/>
        <sz val="12"/>
        <rFont val="Calibri"/>
        <family val="2"/>
        <scheme val="minor"/>
      </rPr>
      <t>:</t>
    </r>
  </si>
  <si>
    <r>
      <t xml:space="preserve">Mijn school wenst GEEN digitale ondersteuning zoals de differentatiemodule en instructiefilmpjes </t>
    </r>
    <r>
      <rPr>
        <b/>
        <sz val="8"/>
        <rFont val="Calibri"/>
        <family val="2"/>
        <scheme val="minor"/>
      </rPr>
      <t>(=onderdelen van Bingel Max)</t>
    </r>
  </si>
  <si>
    <t>LEERJAAR 1</t>
  </si>
  <si>
    <t>Leerlingenmateriaal</t>
  </si>
  <si>
    <t>Digitale ondersteuning (zie onderaan)</t>
  </si>
  <si>
    <t>Leerkrachtenmateriaal</t>
  </si>
  <si>
    <t>Klasmateriaal</t>
  </si>
  <si>
    <t>LEERJAAR 2</t>
  </si>
  <si>
    <t>LEERJAAR 3</t>
  </si>
  <si>
    <t>LEERJAAR 4</t>
  </si>
  <si>
    <t>LEERJAAR 5</t>
  </si>
  <si>
    <t>LEERJAAR 6</t>
  </si>
  <si>
    <t>Tel. 03 432 95 01 - basisonderwijs@vanin.be</t>
  </si>
  <si>
    <t xml:space="preserve">   Scholen krijgen 10% korting op lesboeken en werkschriften.</t>
  </si>
  <si>
    <t>jaarlijks opnieuw bestellen</t>
  </si>
  <si>
    <t>mag je bestellen maar zit ook in bingel Max/Plus (zie digitale ondersteuning)</t>
  </si>
  <si>
    <t>facultatief</t>
  </si>
  <si>
    <t xml:space="preserve">   Dit is een indicatieve offerte.</t>
  </si>
  <si>
    <t>TOTALE PRIJS</t>
  </si>
  <si>
    <t>Totale prijs in euro</t>
  </si>
  <si>
    <t>T.a.v.:</t>
  </si>
  <si>
    <t>STAP 4: De totale prijs wordt automatisch berekend. Breng manueel wijzigingen aan indien gewenst.</t>
  </si>
  <si>
    <t>STAP 3: FACULTATIEF: Duid aan wat u NIET wilt bestellen (meer informatie over de materialen: rekenmaar.be/materiaal)</t>
  </si>
  <si>
    <t xml:space="preserve">978-90-306-5492-6 </t>
  </si>
  <si>
    <t xml:space="preserve">978-90-306-5501-5 </t>
  </si>
  <si>
    <t xml:space="preserve">978-90-306-5502-2 </t>
  </si>
  <si>
    <t xml:space="preserve">978-90-306-5503-9 </t>
  </si>
  <si>
    <t>978-90-306-5522-0</t>
  </si>
  <si>
    <t>978-90-306-5528-2</t>
  </si>
  <si>
    <t xml:space="preserve">Handleiding 1A </t>
  </si>
  <si>
    <t xml:space="preserve">Handleiding 1B </t>
  </si>
  <si>
    <t xml:space="preserve">Correctiesleutel Werkschrift 1A </t>
  </si>
  <si>
    <t xml:space="preserve">Correctiesleutel Werkschrift 1B </t>
  </si>
  <si>
    <t xml:space="preserve">Correctiesleutel Werkschrift 1C </t>
  </si>
  <si>
    <t xml:space="preserve">Correctiesleutel Werkschrift 1D </t>
  </si>
  <si>
    <t xml:space="preserve">Correctiesleutel Toetsschrift 1 </t>
  </si>
  <si>
    <t xml:space="preserve">978-90-306-5537-4 </t>
  </si>
  <si>
    <t xml:space="preserve">978-90-306-5538-1 </t>
  </si>
  <si>
    <t>978-90-306-5530-5</t>
  </si>
  <si>
    <t xml:space="preserve">978-90-306-5510-7 </t>
  </si>
  <si>
    <t xml:space="preserve">978-90-306-5511-4 </t>
  </si>
  <si>
    <t xml:space="preserve">978-90-306-5512-1 </t>
  </si>
  <si>
    <t xml:space="preserve">978-90-306-5513-8 </t>
  </si>
  <si>
    <t xml:space="preserve">978-90-306-5529-9 </t>
  </si>
  <si>
    <t xml:space="preserve">Map van Wibbel 1 (2 delen) </t>
  </si>
  <si>
    <t>978-90-306-4562-7</t>
  </si>
  <si>
    <t>978-90-306-5525-1</t>
  </si>
  <si>
    <t>978-90-306-8795-5</t>
  </si>
  <si>
    <t>978-90-306-6930-2</t>
  </si>
  <si>
    <t>978-90-306-7627-0</t>
  </si>
  <si>
    <t>978-90-306-5493-3</t>
  </si>
  <si>
    <t>978-90-306-5504-6</t>
  </si>
  <si>
    <t>978-90-306-5505-3</t>
  </si>
  <si>
    <t>978-90-306-5506-0</t>
  </si>
  <si>
    <t>978-90-306-5531-2</t>
  </si>
  <si>
    <t xml:space="preserve">Handleiding 2A </t>
  </si>
  <si>
    <t xml:space="preserve">Handleiding 2B </t>
  </si>
  <si>
    <t xml:space="preserve">Map van Wibbel 2 (2 delen) </t>
  </si>
  <si>
    <t xml:space="preserve">Correctiesleutel Werkschrift 2A </t>
  </si>
  <si>
    <t xml:space="preserve">Correctiesleutel Werkschrift 2B </t>
  </si>
  <si>
    <t xml:space="preserve">Correctiesleutel Werkschrift 2C </t>
  </si>
  <si>
    <t xml:space="preserve">Correctiesleutel Werkschrift 2D </t>
  </si>
  <si>
    <t xml:space="preserve">Correctiesleutel Toetsschrift 2 </t>
  </si>
  <si>
    <t>978-90-306-5539-8</t>
  </si>
  <si>
    <t>978-90-306-5540-4</t>
  </si>
  <si>
    <t>978-90-306-5533-6</t>
  </si>
  <si>
    <t>978-90-306-5514-5</t>
  </si>
  <si>
    <t>978-90-306-5515-2</t>
  </si>
  <si>
    <t>978-90-306-5516-9</t>
  </si>
  <si>
    <t>978-90-306-5517-6</t>
  </si>
  <si>
    <t>978-90-306-5532-9</t>
  </si>
  <si>
    <t>978-90-306-5526-8</t>
  </si>
  <si>
    <t>978-90-306-5523-7</t>
  </si>
  <si>
    <t>978-90-306-8796-2</t>
  </si>
  <si>
    <t>978-90-306-6931-9</t>
  </si>
  <si>
    <t>978-90-306-7628-7</t>
  </si>
  <si>
    <t xml:space="preserve">Handleiding 3A </t>
  </si>
  <si>
    <t xml:space="preserve">Handleiding 3B </t>
  </si>
  <si>
    <t xml:space="preserve">Correctiesleutel Werkschrift 3A </t>
  </si>
  <si>
    <t xml:space="preserve">Correctiesleutel Werkschrift 3B </t>
  </si>
  <si>
    <t xml:space="preserve">Correctiesleutel Werkschrift 3C </t>
  </si>
  <si>
    <t xml:space="preserve">Correctiesleutel Werkschrift 3D </t>
  </si>
  <si>
    <t xml:space="preserve">Correctiesleutel Toetsschrift 3 </t>
  </si>
  <si>
    <t>978-90-306-5494-0</t>
  </si>
  <si>
    <t>978-90-306-5507-7</t>
  </si>
  <si>
    <t>978-90-306-5508-4</t>
  </si>
  <si>
    <t>978-90-306-5509-1</t>
  </si>
  <si>
    <t>978-90-306-5534-3</t>
  </si>
  <si>
    <t>978-90-306-5524-4</t>
  </si>
  <si>
    <t>978-90-306-5541-1</t>
  </si>
  <si>
    <t>978-90-306-5542-8</t>
  </si>
  <si>
    <t>978-90-306-5536-7</t>
  </si>
  <si>
    <t>978-90-306-5518-3</t>
  </si>
  <si>
    <t>978-90-306-5519-0</t>
  </si>
  <si>
    <t>978-90-306-5520-6</t>
  </si>
  <si>
    <t>978-90-306-5521-3</t>
  </si>
  <si>
    <t>978-90-306-5535-0</t>
  </si>
  <si>
    <t>978-90-306-5527-5</t>
  </si>
  <si>
    <t>978-90-306-8797-9</t>
  </si>
  <si>
    <t>978-90-306-6932-6</t>
  </si>
  <si>
    <t>978-90-306-7629-4</t>
  </si>
  <si>
    <t xml:space="preserve">Handleiding 4A </t>
  </si>
  <si>
    <t xml:space="preserve">Handleiding 4B </t>
  </si>
  <si>
    <t xml:space="preserve">Correctiesleutel Werkschrift 4A </t>
  </si>
  <si>
    <t xml:space="preserve">Correctiesleutel Werkschrift 4B </t>
  </si>
  <si>
    <t xml:space="preserve">Correctiesleutel Werkschrift 4C </t>
  </si>
  <si>
    <t xml:space="preserve">Correctiesleutel Werkschrift 4D </t>
  </si>
  <si>
    <t xml:space="preserve">Correctiesleutel Toetsschrift 4 </t>
  </si>
  <si>
    <t xml:space="preserve">Handleiding 5A </t>
  </si>
  <si>
    <t xml:space="preserve">Handleiding 5B </t>
  </si>
  <si>
    <t xml:space="preserve">Correctiesleutel Werkschrift 5A </t>
  </si>
  <si>
    <t xml:space="preserve">Correctiesleutel Werkschrift 5B </t>
  </si>
  <si>
    <t xml:space="preserve">Correctiesleutel Werkschrift 5C </t>
  </si>
  <si>
    <t xml:space="preserve">Correctiesleutel Werkschrift 5D </t>
  </si>
  <si>
    <t xml:space="preserve">Correctiesleutel Toetsschrift 5 </t>
  </si>
  <si>
    <t xml:space="preserve">Handleiding 6A </t>
  </si>
  <si>
    <t xml:space="preserve">Handleiding 6B </t>
  </si>
  <si>
    <t xml:space="preserve">Correctiesleutel Werkschrift 6A </t>
  </si>
  <si>
    <t xml:space="preserve">Correctiesleutel Werkschrift 6B </t>
  </si>
  <si>
    <t xml:space="preserve">Correctiesleutel Werkschrift 6C </t>
  </si>
  <si>
    <t xml:space="preserve">Correctiesleutel Werkschrift 6D </t>
  </si>
  <si>
    <t xml:space="preserve">Correctiesleutel Toetsschrift 6 </t>
  </si>
  <si>
    <t>978-90-306-6147-4</t>
  </si>
  <si>
    <t>978-90-306-6153-5</t>
  </si>
  <si>
    <t>978-90-306-6159-7</t>
  </si>
  <si>
    <t>978-90-306-6165-8</t>
  </si>
  <si>
    <t>978-90-306-6141-2</t>
  </si>
  <si>
    <t>978-90-306-6138-2</t>
  </si>
  <si>
    <t>978-90-306-6129-0</t>
  </si>
  <si>
    <t>978-90-306-6132-0</t>
  </si>
  <si>
    <t>978-90-306-6135-1</t>
  </si>
  <si>
    <t>978-90-306-6150-4</t>
  </si>
  <si>
    <t>978-90-306-6156-6</t>
  </si>
  <si>
    <t>978-90-306-6162-7</t>
  </si>
  <si>
    <t>978-90-306-6168-9</t>
  </si>
  <si>
    <t>978-90-306-6144-3</t>
  </si>
  <si>
    <t>978-90-306-6174-0</t>
  </si>
  <si>
    <t>978-90-306-8798-6</t>
  </si>
  <si>
    <t>978-90-306-6933-3</t>
  </si>
  <si>
    <t>978-90-306-7630-0</t>
  </si>
  <si>
    <t xml:space="preserve">Map van Wibbel 3 (2 delen) </t>
  </si>
  <si>
    <t>978-90-306-6148-1</t>
  </si>
  <si>
    <t>978-90-306-6154-2</t>
  </si>
  <si>
    <t>978-90-306-6160-3</t>
  </si>
  <si>
    <t>978-90-306-6166-5</t>
  </si>
  <si>
    <t>978-90-306-6142-9</t>
  </si>
  <si>
    <t>978-90-306-6139-9</t>
  </si>
  <si>
    <t>978-90-306-6130-6</t>
  </si>
  <si>
    <t>978-90-306-6133-7</t>
  </si>
  <si>
    <t>978-90-306-6136-8</t>
  </si>
  <si>
    <t>978-90-306-6151-1</t>
  </si>
  <si>
    <t>978-90-306-6157-3</t>
  </si>
  <si>
    <t>978-90-306-6163-4</t>
  </si>
  <si>
    <t>978-90-306-6169-6</t>
  </si>
  <si>
    <t>978-90-306-6145-0</t>
  </si>
  <si>
    <t xml:space="preserve">978-90-306-6175-7
</t>
  </si>
  <si>
    <t>978-90-306-8799-3</t>
  </si>
  <si>
    <t>978-90-306-6934-0</t>
  </si>
  <si>
    <t>978-90-306-7631-7</t>
  </si>
  <si>
    <t>978-90-306-6149-8</t>
  </si>
  <si>
    <t>978-90-306-6155-9</t>
  </si>
  <si>
    <t>978-90-306-6161-0</t>
  </si>
  <si>
    <t>978-90-306-6167-2</t>
  </si>
  <si>
    <t>978-90-306-6143-6</t>
  </si>
  <si>
    <t>978-90-306-6140-5</t>
  </si>
  <si>
    <t>978-90-306-6131-3</t>
  </si>
  <si>
    <t>978-90-306-6134-4</t>
  </si>
  <si>
    <t>978-90-306-6137-5</t>
  </si>
  <si>
    <t>978-90-306-6152-8</t>
  </si>
  <si>
    <t>978-90-306-6158-0</t>
  </si>
  <si>
    <t>978-90-306-6164-1</t>
  </si>
  <si>
    <t>978-90-306-6170-2</t>
  </si>
  <si>
    <t>978-90-306-6146-7</t>
  </si>
  <si>
    <t>978-90-306-6176-4</t>
  </si>
  <si>
    <t>978-90-306-8800-6</t>
  </si>
  <si>
    <t>978-90-306-6935-7</t>
  </si>
  <si>
    <t>978-90-306-7632-4</t>
  </si>
  <si>
    <t xml:space="preserve">Werkschrift 1A </t>
  </si>
  <si>
    <t xml:space="preserve">Werkschrift 1B </t>
  </si>
  <si>
    <t xml:space="preserve">Werkschrift 1C </t>
  </si>
  <si>
    <t>Werkschrift 1D</t>
  </si>
  <si>
    <t>Neuze-neuzeboek 1</t>
  </si>
  <si>
    <t>Toetsschrift 1</t>
  </si>
  <si>
    <t xml:space="preserve">Werkschrift 2A </t>
  </si>
  <si>
    <t xml:space="preserve">Werkschrift 2B </t>
  </si>
  <si>
    <t xml:space="preserve">Werkschrift 2C </t>
  </si>
  <si>
    <t>Werkschrift 2D</t>
  </si>
  <si>
    <t>Neuze-neuzeboek 2</t>
  </si>
  <si>
    <t>Toetsschrift 2</t>
  </si>
  <si>
    <t xml:space="preserve">Werkschrift 3A </t>
  </si>
  <si>
    <t xml:space="preserve">Werkschrift 3B </t>
  </si>
  <si>
    <t xml:space="preserve">Werkschrift 3C </t>
  </si>
  <si>
    <t>Werkschrift 3D</t>
  </si>
  <si>
    <t>Neuze-neuzeboek 3</t>
  </si>
  <si>
    <t>Toetsschrift 3</t>
  </si>
  <si>
    <t xml:space="preserve">Werkschrift 4A </t>
  </si>
  <si>
    <t xml:space="preserve">Werkschrift 4B </t>
  </si>
  <si>
    <t xml:space="preserve">Werkschrift 4C </t>
  </si>
  <si>
    <t>Werkschrift 4D</t>
  </si>
  <si>
    <t>Neuze-neuzeboek 4</t>
  </si>
  <si>
    <t>Toetsschrift 4</t>
  </si>
  <si>
    <t xml:space="preserve">Werkschrift 5A </t>
  </si>
  <si>
    <t xml:space="preserve">Werkschrift 5B </t>
  </si>
  <si>
    <t xml:space="preserve">Werkschrift 5C </t>
  </si>
  <si>
    <t>Werkschrift 5D</t>
  </si>
  <si>
    <t>Neuze-neuzeboek 5</t>
  </si>
  <si>
    <t>Toetsschrift 5</t>
  </si>
  <si>
    <t xml:space="preserve">Werkschrift 6A </t>
  </si>
  <si>
    <t xml:space="preserve">Werkschrift 6B </t>
  </si>
  <si>
    <t xml:space="preserve">Werkschrift 6C </t>
  </si>
  <si>
    <t>Werkschrift 6D</t>
  </si>
  <si>
    <t>Neuze-neuzeboek 6</t>
  </si>
  <si>
    <t>Toetsschrift 6</t>
  </si>
  <si>
    <t>Draaiboek: het verhaal van de cijfers</t>
  </si>
  <si>
    <t>Wandplaten</t>
  </si>
  <si>
    <t>Bingel Max</t>
  </si>
  <si>
    <t>Bingel Max exclusief Bordboek</t>
  </si>
  <si>
    <t>Bingel Plus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</si>
  <si>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Toetsschrift en Correctiesleutel toetsschrift voor leerjaar 1 t.e.m. 6)</t>
    </r>
  </si>
  <si>
    <t>Mijn school wenst GEEN papieren Map van Wibbel te bestellen aangezien die digitaal in Bingel Max zitten.</t>
  </si>
  <si>
    <t>∞</t>
  </si>
  <si>
    <t>B</t>
  </si>
  <si>
    <t>±</t>
  </si>
  <si>
    <t>STAP 5: Indien u wenst te bestellen, bezorg ons het ingevulde formulier door het te sturen naar bestellingen@vanin.be</t>
  </si>
  <si>
    <t>BESTELFORMULIER 2022</t>
  </si>
  <si>
    <t xml:space="preserve">   -&gt; JAARLIJKSE PRIJS (obv prijzen 2022)</t>
  </si>
  <si>
    <t xml:space="preserve">   Prijzen zijn geldig tot 31 december 2022 en zijn inclusief BTW en inclusief scholenkortingen en exclusief administratie- en portkosten. </t>
  </si>
  <si>
    <t xml:space="preserve">Map van Wibbel 4 (2 delen) </t>
  </si>
  <si>
    <t xml:space="preserve">Map van Wibbel 5 (2 delen) </t>
  </si>
  <si>
    <t xml:space="preserve">Map van Wibbel 6 (2 delen) </t>
  </si>
  <si>
    <t xml:space="preserve">Digitale ondersteuning bij Rekensprong Plus </t>
  </si>
  <si>
    <t>Meer informatie over de Bingel-licenties vind je op:</t>
  </si>
  <si>
    <t>www.viavanin.be/bingel/licenties/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</si>
</sst>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0B4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3" borderId="0" xfId="0" applyFill="1" applyBorder="1"/>
    <xf numFmtId="0" fontId="10" fillId="0" borderId="0" xfId="0" applyFont="1" applyFill="1" applyBorder="1"/>
    <xf numFmtId="0" fontId="6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Fill="1" applyBorder="1"/>
    <xf numFmtId="2" fontId="4" fillId="0" borderId="0" xfId="0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/>
    <xf numFmtId="1" fontId="8" fillId="4" borderId="0" xfId="0" applyNumberFormat="1" applyFont="1" applyFill="1" applyBorder="1" applyAlignment="1">
      <alignment horizontal="left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4" fillId="0" borderId="0" xfId="0" applyFont="1" applyFill="1"/>
    <xf numFmtId="2" fontId="4" fillId="0" borderId="0" xfId="0" applyNumberFormat="1" applyFont="1" applyFill="1"/>
    <xf numFmtId="0" fontId="4" fillId="0" borderId="2" xfId="0" applyFont="1" applyFill="1" applyBorder="1"/>
    <xf numFmtId="2" fontId="4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right"/>
    </xf>
    <xf numFmtId="0" fontId="4" fillId="0" borderId="7" xfId="0" applyFont="1" applyFill="1" applyBorder="1"/>
    <xf numFmtId="4" fontId="4" fillId="0" borderId="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5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Fill="1" applyBorder="1" applyAlignment="1">
      <alignment horizontal="right"/>
    </xf>
    <xf numFmtId="0" fontId="4" fillId="0" borderId="8" xfId="0" applyFont="1" applyFill="1" applyBorder="1"/>
    <xf numFmtId="0" fontId="5" fillId="0" borderId="4" xfId="0" applyFont="1" applyFill="1" applyBorder="1"/>
    <xf numFmtId="0" fontId="5" fillId="0" borderId="9" xfId="0" applyFont="1" applyFill="1" applyBorder="1"/>
    <xf numFmtId="0" fontId="4" fillId="0" borderId="10" xfId="0" applyFont="1" applyFill="1" applyBorder="1"/>
    <xf numFmtId="0" fontId="4" fillId="0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Fill="1" applyBorder="1"/>
    <xf numFmtId="0" fontId="0" fillId="8" borderId="0" xfId="0" applyFill="1" applyProtection="1"/>
    <xf numFmtId="0" fontId="0" fillId="0" borderId="0" xfId="0" applyProtection="1"/>
    <xf numFmtId="0" fontId="0" fillId="7" borderId="0" xfId="0" applyFill="1" applyProtection="1"/>
    <xf numFmtId="0" fontId="5" fillId="3" borderId="4" xfId="0" applyFont="1" applyFill="1" applyBorder="1"/>
    <xf numFmtId="0" fontId="5" fillId="0" borderId="6" xfId="0" applyFont="1" applyFill="1" applyBorder="1"/>
    <xf numFmtId="0" fontId="5" fillId="3" borderId="5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164" fontId="5" fillId="3" borderId="2" xfId="0" applyNumberFormat="1" applyFont="1" applyFill="1" applyBorder="1"/>
    <xf numFmtId="0" fontId="0" fillId="9" borderId="0" xfId="0" applyFill="1" applyProtection="1"/>
    <xf numFmtId="0" fontId="8" fillId="0" borderId="0" xfId="0" applyFont="1" applyFill="1" applyBorder="1"/>
    <xf numFmtId="1" fontId="4" fillId="0" borderId="2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Alignment="1">
      <alignment horizontal="center"/>
    </xf>
    <xf numFmtId="0" fontId="0" fillId="4" borderId="0" xfId="0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0" fillId="4" borderId="0" xfId="0" applyFill="1" applyBorder="1" applyProtection="1"/>
    <xf numFmtId="0" fontId="0" fillId="3" borderId="0" xfId="0" applyFill="1" applyBorder="1" applyProtection="1"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0" fontId="4" fillId="0" borderId="6" xfId="0" applyFont="1" applyFill="1" applyBorder="1" applyProtection="1"/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Fill="1" applyBorder="1" applyAlignment="1" applyProtection="1">
      <alignment horizontal="right" wrapText="1"/>
    </xf>
    <xf numFmtId="0" fontId="13" fillId="10" borderId="0" xfId="0" applyFont="1" applyFill="1" applyBorder="1"/>
    <xf numFmtId="0" fontId="12" fillId="10" borderId="0" xfId="0" applyFont="1" applyFill="1" applyBorder="1"/>
    <xf numFmtId="0" fontId="14" fillId="1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/>
    <xf numFmtId="2" fontId="3" fillId="3" borderId="6" xfId="0" applyNumberFormat="1" applyFont="1" applyFill="1" applyBorder="1"/>
    <xf numFmtId="2" fontId="3" fillId="3" borderId="5" xfId="0" applyNumberFormat="1" applyFont="1" applyFill="1" applyBorder="1"/>
    <xf numFmtId="0" fontId="0" fillId="7" borderId="2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0" fillId="9" borderId="0" xfId="0" applyFill="1" applyAlignment="1" applyProtection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18" fillId="4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3" borderId="0" xfId="0" applyFont="1" applyFill="1" applyAlignment="1">
      <alignment horizontal="left" vertical="top" wrapText="1"/>
    </xf>
    <xf numFmtId="0" fontId="19" fillId="0" borderId="0" xfId="4" applyFill="1" applyBorder="1"/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5" lockText="1" noThreeD="1"/>
</file>

<file path=xl/ctrlProps/ctrlProp10.xml><?xml version="1.0" encoding="utf-8"?>
<formControlPr xmlns="http://schemas.microsoft.com/office/spreadsheetml/2009/9/main" objectType="CheckBox" fmlaLink="$F$29" lockText="1" noThreeD="1"/>
</file>

<file path=xl/ctrlProps/ctrlProp11.xml><?xml version="1.0" encoding="utf-8"?>
<formControlPr xmlns="http://schemas.microsoft.com/office/spreadsheetml/2009/9/main" objectType="CheckBox" fmlaLink="$F$33" lockText="1" noThreeD="1"/>
</file>

<file path=xl/ctrlProps/ctrlProp12.xml><?xml version="1.0" encoding="utf-8"?>
<formControlPr xmlns="http://schemas.microsoft.com/office/spreadsheetml/2009/9/main" objectType="CheckBox" fmlaLink="$F$34" lockText="1" noThreeD="1"/>
</file>

<file path=xl/ctrlProps/ctrlProp13.xml><?xml version="1.0" encoding="utf-8"?>
<formControlPr xmlns="http://schemas.microsoft.com/office/spreadsheetml/2009/9/main" objectType="CheckBox" fmlaLink="$F$35" lockText="1" noThreeD="1"/>
</file>

<file path=xl/ctrlProps/ctrlProp14.xml><?xml version="1.0" encoding="utf-8"?>
<formControlPr xmlns="http://schemas.microsoft.com/office/spreadsheetml/2009/9/main" objectType="CheckBox" fmlaLink="$F$36" lockText="1" noThreeD="1"/>
</file>

<file path=xl/ctrlProps/ctrlProp15.xml><?xml version="1.0" encoding="utf-8"?>
<formControlPr xmlns="http://schemas.microsoft.com/office/spreadsheetml/2009/9/main" objectType="CheckBox" fmlaLink="$F$32" lockText="1" noThreeD="1"/>
</file>

<file path=xl/ctrlProps/ctrlProp16.xml><?xml version="1.0" encoding="utf-8"?>
<formControlPr xmlns="http://schemas.microsoft.com/office/spreadsheetml/2009/9/main" objectType="CheckBox" fmlaLink="$F$37" lockText="1" noThreeD="1"/>
</file>

<file path=xl/ctrlProps/ctrlProp17.xml><?xml version="1.0" encoding="utf-8"?>
<formControlPr xmlns="http://schemas.microsoft.com/office/spreadsheetml/2009/9/main" objectType="CheckBox" fmlaLink="$L$33" lockText="1" noThreeD="1"/>
</file>

<file path=xl/ctrlProps/ctrlProp18.xml><?xml version="1.0" encoding="utf-8"?>
<formControlPr xmlns="http://schemas.microsoft.com/office/spreadsheetml/2009/9/main" objectType="CheckBox" fmlaLink="$L$34" lockText="1" noThreeD="1"/>
</file>

<file path=xl/ctrlProps/ctrlProp19.xml><?xml version="1.0" encoding="utf-8"?>
<formControlPr xmlns="http://schemas.microsoft.com/office/spreadsheetml/2009/9/main" objectType="CheckBox" fmlaLink="$L$35" lockText="1" noThreeD="1"/>
</file>

<file path=xl/ctrlProps/ctrlProp2.xml><?xml version="1.0" encoding="utf-8"?>
<formControlPr xmlns="http://schemas.microsoft.com/office/spreadsheetml/2009/9/main" objectType="CheckBox" fmlaLink="$L$26" lockText="1" noThreeD="1"/>
</file>

<file path=xl/ctrlProps/ctrlProp20.xml><?xml version="1.0" encoding="utf-8"?>
<formControlPr xmlns="http://schemas.microsoft.com/office/spreadsheetml/2009/9/main" objectType="CheckBox" fmlaLink="$L$36" lockText="1" noThreeD="1"/>
</file>

<file path=xl/ctrlProps/ctrlProp21.xml><?xml version="1.0" encoding="utf-8"?>
<formControlPr xmlns="http://schemas.microsoft.com/office/spreadsheetml/2009/9/main" objectType="CheckBox" fmlaLink="$L$32" lockText="1" noThreeD="1"/>
</file>

<file path=xl/ctrlProps/ctrlProp22.xml><?xml version="1.0" encoding="utf-8"?>
<formControlPr xmlns="http://schemas.microsoft.com/office/spreadsheetml/2009/9/main" objectType="CheckBox" fmlaLink="$L$37" lockText="1" noThreeD="1"/>
</file>

<file path=xl/ctrlProps/ctrlProp23.xml><?xml version="1.0" encoding="utf-8"?>
<formControlPr xmlns="http://schemas.microsoft.com/office/spreadsheetml/2009/9/main" objectType="CheckBox" fmlaLink="$F$25" noThreeD="1"/>
</file>

<file path=xl/ctrlProps/ctrlProp24.xml><?xml version="1.0" encoding="utf-8"?>
<formControlPr xmlns="http://schemas.microsoft.com/office/spreadsheetml/2009/9/main" objectType="CheckBox" fmlaLink="$F$24" noThreeD="1"/>
</file>

<file path=xl/ctrlProps/ctrlProp3.xml><?xml version="1.0" encoding="utf-8"?>
<formControlPr xmlns="http://schemas.microsoft.com/office/spreadsheetml/2009/9/main" objectType="CheckBox" fmlaLink="$L$27" lockText="1" noThreeD="1"/>
</file>

<file path=xl/ctrlProps/ctrlProp4.xml><?xml version="1.0" encoding="utf-8"?>
<formControlPr xmlns="http://schemas.microsoft.com/office/spreadsheetml/2009/9/main" objectType="CheckBox" fmlaLink="$L$28" lockText="1" noThreeD="1"/>
</file>

<file path=xl/ctrlProps/ctrlProp5.xml><?xml version="1.0" encoding="utf-8"?>
<formControlPr xmlns="http://schemas.microsoft.com/office/spreadsheetml/2009/9/main" objectType="CheckBox" fmlaLink="$L$24" lockText="1" noThreeD="1"/>
</file>

<file path=xl/ctrlProps/ctrlProp6.xml><?xml version="1.0" encoding="utf-8"?>
<formControlPr xmlns="http://schemas.microsoft.com/office/spreadsheetml/2009/9/main" objectType="CheckBox" fmlaLink="$L$29" lockText="1" noThreeD="1"/>
</file>

<file path=xl/ctrlProps/ctrlProp7.xml><?xml version="1.0" encoding="utf-8"?>
<formControlPr xmlns="http://schemas.microsoft.com/office/spreadsheetml/2009/9/main" objectType="CheckBox" fmlaLink="$F$26" noThreeD="1"/>
</file>

<file path=xl/ctrlProps/ctrlProp8.xml><?xml version="1.0" encoding="utf-8"?>
<formControlPr xmlns="http://schemas.microsoft.com/office/spreadsheetml/2009/9/main" objectType="CheckBox" fmlaLink="$F$27" lockText="1" noThreeD="1"/>
</file>

<file path=xl/ctrlProps/ctrlProp9.xml><?xml version="1.0" encoding="utf-8"?>
<formControlPr xmlns="http://schemas.microsoft.com/office/spreadsheetml/2009/9/main" objectType="CheckBox" fmlaLink="$F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24</xdr:row>
          <xdr:rowOff>53340</xdr:rowOff>
        </xdr:from>
        <xdr:to>
          <xdr:col>8</xdr:col>
          <xdr:colOff>243840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25</xdr:row>
          <xdr:rowOff>0</xdr:rowOff>
        </xdr:from>
        <xdr:to>
          <xdr:col>8</xdr:col>
          <xdr:colOff>228600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26</xdr:row>
          <xdr:rowOff>0</xdr:rowOff>
        </xdr:from>
        <xdr:to>
          <xdr:col>8</xdr:col>
          <xdr:colOff>213360</xdr:colOff>
          <xdr:row>27</xdr:row>
          <xdr:rowOff>53340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27</xdr:row>
          <xdr:rowOff>0</xdr:rowOff>
        </xdr:from>
        <xdr:to>
          <xdr:col>8</xdr:col>
          <xdr:colOff>251460</xdr:colOff>
          <xdr:row>28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23</xdr:row>
          <xdr:rowOff>0</xdr:rowOff>
        </xdr:from>
        <xdr:to>
          <xdr:col>8</xdr:col>
          <xdr:colOff>243840</xdr:colOff>
          <xdr:row>24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28</xdr:row>
          <xdr:rowOff>0</xdr:rowOff>
        </xdr:from>
        <xdr:to>
          <xdr:col>8</xdr:col>
          <xdr:colOff>228600</xdr:colOff>
          <xdr:row>29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25</xdr:row>
          <xdr:rowOff>0</xdr:rowOff>
        </xdr:from>
        <xdr:to>
          <xdr:col>3</xdr:col>
          <xdr:colOff>243840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26</xdr:row>
          <xdr:rowOff>0</xdr:rowOff>
        </xdr:from>
        <xdr:to>
          <xdr:col>3</xdr:col>
          <xdr:colOff>228600</xdr:colOff>
          <xdr:row>27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27</xdr:row>
          <xdr:rowOff>0</xdr:rowOff>
        </xdr:from>
        <xdr:to>
          <xdr:col>3</xdr:col>
          <xdr:colOff>228600</xdr:colOff>
          <xdr:row>28</xdr:row>
          <xdr:rowOff>53340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28</xdr:row>
          <xdr:rowOff>0</xdr:rowOff>
        </xdr:from>
        <xdr:to>
          <xdr:col>3</xdr:col>
          <xdr:colOff>243840</xdr:colOff>
          <xdr:row>29</xdr:row>
          <xdr:rowOff>53340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32</xdr:row>
          <xdr:rowOff>0</xdr:rowOff>
        </xdr:from>
        <xdr:to>
          <xdr:col>3</xdr:col>
          <xdr:colOff>228600</xdr:colOff>
          <xdr:row>33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33</xdr:row>
          <xdr:rowOff>0</xdr:rowOff>
        </xdr:from>
        <xdr:to>
          <xdr:col>3</xdr:col>
          <xdr:colOff>243840</xdr:colOff>
          <xdr:row>34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34</xdr:row>
          <xdr:rowOff>53340</xdr:rowOff>
        </xdr:from>
        <xdr:to>
          <xdr:col>3</xdr:col>
          <xdr:colOff>228600</xdr:colOff>
          <xdr:row>34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35</xdr:row>
          <xdr:rowOff>0</xdr:rowOff>
        </xdr:from>
        <xdr:to>
          <xdr:col>3</xdr:col>
          <xdr:colOff>228600</xdr:colOff>
          <xdr:row>36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31</xdr:row>
          <xdr:rowOff>0</xdr:rowOff>
        </xdr:from>
        <xdr:to>
          <xdr:col>3</xdr:col>
          <xdr:colOff>259080</xdr:colOff>
          <xdr:row>32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36</xdr:row>
          <xdr:rowOff>0</xdr:rowOff>
        </xdr:from>
        <xdr:to>
          <xdr:col>3</xdr:col>
          <xdr:colOff>243840</xdr:colOff>
          <xdr:row>37</xdr:row>
          <xdr:rowOff>53340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32</xdr:row>
          <xdr:rowOff>0</xdr:rowOff>
        </xdr:from>
        <xdr:to>
          <xdr:col>8</xdr:col>
          <xdr:colOff>228600</xdr:colOff>
          <xdr:row>33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33</xdr:row>
          <xdr:rowOff>0</xdr:rowOff>
        </xdr:from>
        <xdr:to>
          <xdr:col>8</xdr:col>
          <xdr:colOff>243840</xdr:colOff>
          <xdr:row>34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34</xdr:row>
          <xdr:rowOff>30480</xdr:rowOff>
        </xdr:from>
        <xdr:to>
          <xdr:col>8</xdr:col>
          <xdr:colOff>228600</xdr:colOff>
          <xdr:row>35</xdr:row>
          <xdr:rowOff>15240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35</xdr:row>
          <xdr:rowOff>0</xdr:rowOff>
        </xdr:from>
        <xdr:to>
          <xdr:col>8</xdr:col>
          <xdr:colOff>228600</xdr:colOff>
          <xdr:row>36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31</xdr:row>
          <xdr:rowOff>0</xdr:rowOff>
        </xdr:from>
        <xdr:to>
          <xdr:col>8</xdr:col>
          <xdr:colOff>259080</xdr:colOff>
          <xdr:row>32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36</xdr:row>
          <xdr:rowOff>0</xdr:rowOff>
        </xdr:from>
        <xdr:to>
          <xdr:col>8</xdr:col>
          <xdr:colOff>243840</xdr:colOff>
          <xdr:row>37</xdr:row>
          <xdr:rowOff>53340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1128090</xdr:colOff>
      <xdr:row>1</xdr:row>
      <xdr:rowOff>9939</xdr:rowOff>
    </xdr:from>
    <xdr:to>
      <xdr:col>8</xdr:col>
      <xdr:colOff>133040</xdr:colOff>
      <xdr:row>2</xdr:row>
      <xdr:rowOff>294998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851" y="9939"/>
          <a:ext cx="2964037" cy="6029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24</xdr:row>
          <xdr:rowOff>0</xdr:rowOff>
        </xdr:from>
        <xdr:to>
          <xdr:col>3</xdr:col>
          <xdr:colOff>251460</xdr:colOff>
          <xdr:row>25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22</xdr:row>
          <xdr:rowOff>556260</xdr:rowOff>
        </xdr:from>
        <xdr:to>
          <xdr:col>3</xdr:col>
          <xdr:colOff>251460</xdr:colOff>
          <xdr:row>24</xdr:row>
          <xdr:rowOff>22860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www.viavanin.be/bingel/licenties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EZ239"/>
  <sheetViews>
    <sheetView showGridLines="0" showZeros="0" tabSelected="1" topLeftCell="A5" zoomScale="90" zoomScaleNormal="90" workbookViewId="0">
      <selection activeCell="E5" sqref="E5:K5"/>
    </sheetView>
  </sheetViews>
  <sheetFormatPr defaultColWidth="9.21875" defaultRowHeight="14.4" x14ac:dyDescent="0.3"/>
  <cols>
    <col min="1" max="1" width="1.77734375" style="1" customWidth="1"/>
    <col min="2" max="2" width="16" style="1" hidden="1" customWidth="1"/>
    <col min="3" max="3" width="14.77734375" style="1" customWidth="1"/>
    <col min="4" max="4" width="4.5546875" style="1" customWidth="1"/>
    <col min="5" max="5" width="30.77734375" style="1" customWidth="1"/>
    <col min="6" max="6" width="9.44140625" style="1" hidden="1" customWidth="1"/>
    <col min="7" max="7" width="10.44140625" style="1" customWidth="1"/>
    <col min="8" max="8" width="18.21875" style="1" bestFit="1" customWidth="1"/>
    <col min="9" max="9" width="7" style="2" customWidth="1"/>
    <col min="10" max="10" width="9" style="2" customWidth="1"/>
    <col min="11" max="11" width="15.44140625" style="1" customWidth="1"/>
    <col min="12" max="12" width="4.21875" style="1" hidden="1" customWidth="1"/>
    <col min="13" max="13" width="6.33203125" style="1" bestFit="1" customWidth="1"/>
    <col min="14" max="16384" width="9.21875" style="1"/>
  </cols>
  <sheetData>
    <row r="1" spans="1:11" x14ac:dyDescent="0.3">
      <c r="G1" s="8" t="s">
        <v>244</v>
      </c>
    </row>
    <row r="2" spans="1:11" ht="24.75" customHeight="1" x14ac:dyDescent="0.5">
      <c r="E2" s="99"/>
      <c r="F2" s="99"/>
      <c r="G2" s="99"/>
      <c r="H2" s="99"/>
      <c r="I2" s="99"/>
      <c r="J2" s="20"/>
    </row>
    <row r="3" spans="1:11" ht="24.75" customHeight="1" x14ac:dyDescent="0.5">
      <c r="E3" s="99"/>
      <c r="F3" s="99"/>
      <c r="G3" s="99"/>
      <c r="H3" s="99"/>
      <c r="I3" s="99"/>
      <c r="J3" s="20"/>
    </row>
    <row r="4" spans="1:11" s="21" customFormat="1" ht="18" customHeight="1" x14ac:dyDescent="0.5">
      <c r="A4" s="81"/>
      <c r="B4" s="81"/>
      <c r="C4" s="82" t="s">
        <v>13</v>
      </c>
      <c r="D4" s="82"/>
      <c r="E4" s="83"/>
      <c r="F4" s="83"/>
      <c r="G4" s="83"/>
      <c r="H4" s="83"/>
      <c r="I4" s="83"/>
      <c r="J4" s="83"/>
      <c r="K4" s="81"/>
    </row>
    <row r="5" spans="1:11" ht="27" customHeight="1" x14ac:dyDescent="0.3">
      <c r="C5" s="7" t="s">
        <v>14</v>
      </c>
      <c r="D5" s="7"/>
      <c r="E5" s="97"/>
      <c r="F5" s="97"/>
      <c r="G5" s="97"/>
      <c r="H5" s="97"/>
      <c r="I5" s="97"/>
      <c r="J5" s="97"/>
      <c r="K5" s="97"/>
    </row>
    <row r="6" spans="1:11" ht="27" customHeight="1" x14ac:dyDescent="0.3">
      <c r="C6" s="7" t="s">
        <v>4</v>
      </c>
      <c r="D6" s="7"/>
      <c r="E6" s="97"/>
      <c r="F6" s="97"/>
      <c r="G6" s="97"/>
      <c r="H6" s="97"/>
      <c r="I6" s="97"/>
      <c r="J6" s="97"/>
      <c r="K6" s="97"/>
    </row>
    <row r="7" spans="1:11" ht="27" customHeight="1" x14ac:dyDescent="0.3">
      <c r="C7" s="15" t="s">
        <v>16</v>
      </c>
      <c r="D7" s="15"/>
      <c r="E7" s="97"/>
      <c r="F7" s="97"/>
      <c r="G7" s="97"/>
      <c r="H7" s="97"/>
      <c r="I7" s="97"/>
      <c r="J7" s="97"/>
      <c r="K7" s="97"/>
    </row>
    <row r="8" spans="1:11" ht="27" customHeight="1" x14ac:dyDescent="0.3">
      <c r="C8" s="7" t="s">
        <v>15</v>
      </c>
      <c r="D8" s="15"/>
      <c r="E8" s="97"/>
      <c r="F8" s="97"/>
      <c r="G8" s="97"/>
      <c r="H8" s="97"/>
      <c r="I8" s="97"/>
      <c r="J8" s="97"/>
      <c r="K8" s="97"/>
    </row>
    <row r="9" spans="1:11" ht="26.25" customHeight="1" x14ac:dyDescent="0.3">
      <c r="C9" s="7" t="s">
        <v>40</v>
      </c>
      <c r="D9" s="7"/>
      <c r="E9" s="97"/>
      <c r="F9" s="97"/>
      <c r="G9" s="97"/>
      <c r="H9" s="97"/>
      <c r="I9" s="97"/>
      <c r="J9" s="97"/>
      <c r="K9" s="97"/>
    </row>
    <row r="10" spans="1:11" ht="14.25" customHeight="1" x14ac:dyDescent="0.5">
      <c r="C10" s="7"/>
      <c r="D10" s="7"/>
      <c r="H10" s="9"/>
      <c r="I10" s="9"/>
      <c r="J10" s="20"/>
    </row>
    <row r="11" spans="1:11" s="21" customFormat="1" ht="18" customHeight="1" x14ac:dyDescent="0.5">
      <c r="A11" s="81"/>
      <c r="B11" s="81"/>
      <c r="C11" s="82" t="s">
        <v>17</v>
      </c>
      <c r="D11" s="82"/>
      <c r="E11" s="83"/>
      <c r="F11" s="83"/>
      <c r="G11" s="83"/>
      <c r="H11" s="83"/>
      <c r="I11" s="83"/>
      <c r="J11" s="83"/>
      <c r="K11" s="81"/>
    </row>
    <row r="12" spans="1:11" ht="14.25" customHeight="1" x14ac:dyDescent="0.5">
      <c r="C12" s="14"/>
      <c r="D12" s="14"/>
      <c r="H12" s="10"/>
      <c r="I12" s="10"/>
      <c r="J12" s="20"/>
    </row>
    <row r="13" spans="1:11" ht="48" customHeight="1" x14ac:dyDescent="0.3">
      <c r="C13" s="100" t="s">
        <v>18</v>
      </c>
      <c r="D13" s="100"/>
      <c r="E13" s="100"/>
      <c r="F13" s="17"/>
      <c r="H13" s="100" t="s">
        <v>19</v>
      </c>
      <c r="I13" s="100"/>
      <c r="J13" s="100"/>
      <c r="K13" s="100"/>
    </row>
    <row r="14" spans="1:11" ht="14.25" customHeight="1" x14ac:dyDescent="0.3">
      <c r="C14" s="23" t="s">
        <v>7</v>
      </c>
      <c r="D14" s="85"/>
      <c r="E14" s="24"/>
      <c r="F14" s="13"/>
      <c r="H14" s="23" t="s">
        <v>7</v>
      </c>
      <c r="I14" s="85"/>
      <c r="J14" s="25"/>
      <c r="K14" s="24"/>
    </row>
    <row r="15" spans="1:11" ht="14.25" customHeight="1" x14ac:dyDescent="0.3">
      <c r="C15" s="23" t="s">
        <v>8</v>
      </c>
      <c r="D15" s="86"/>
      <c r="E15" s="24"/>
      <c r="F15" s="13"/>
      <c r="H15" s="23" t="s">
        <v>8</v>
      </c>
      <c r="I15" s="86"/>
      <c r="J15" s="25"/>
      <c r="K15" s="24"/>
    </row>
    <row r="16" spans="1:11" ht="14.25" customHeight="1" x14ac:dyDescent="0.3">
      <c r="C16" s="23" t="s">
        <v>9</v>
      </c>
      <c r="D16" s="86"/>
      <c r="E16" s="24"/>
      <c r="F16" s="13"/>
      <c r="H16" s="23" t="s">
        <v>9</v>
      </c>
      <c r="I16" s="86"/>
      <c r="J16" s="25"/>
      <c r="K16" s="24"/>
    </row>
    <row r="17" spans="1:13" ht="14.25" customHeight="1" x14ac:dyDescent="0.3">
      <c r="C17" s="23" t="s">
        <v>10</v>
      </c>
      <c r="D17" s="86"/>
      <c r="E17" s="24"/>
      <c r="F17" s="13"/>
      <c r="H17" s="23" t="s">
        <v>10</v>
      </c>
      <c r="I17" s="86"/>
      <c r="J17" s="25"/>
      <c r="K17" s="24"/>
    </row>
    <row r="18" spans="1:13" ht="14.25" customHeight="1" x14ac:dyDescent="0.3">
      <c r="C18" s="23" t="s">
        <v>11</v>
      </c>
      <c r="D18" s="86"/>
      <c r="E18" s="24"/>
      <c r="F18" s="13"/>
      <c r="H18" s="23" t="s">
        <v>11</v>
      </c>
      <c r="I18" s="86"/>
      <c r="J18" s="25"/>
      <c r="K18" s="24"/>
    </row>
    <row r="19" spans="1:13" ht="14.25" customHeight="1" x14ac:dyDescent="0.3">
      <c r="C19" s="23" t="s">
        <v>12</v>
      </c>
      <c r="D19" s="86"/>
      <c r="E19" s="24"/>
      <c r="F19" s="13"/>
      <c r="H19" s="23" t="s">
        <v>12</v>
      </c>
      <c r="I19" s="86"/>
      <c r="J19" s="25"/>
      <c r="K19" s="24"/>
    </row>
    <row r="20" spans="1:13" ht="14.25" customHeight="1" x14ac:dyDescent="0.5">
      <c r="C20" s="7"/>
      <c r="D20" s="7"/>
      <c r="H20" s="12"/>
      <c r="I20" s="10"/>
      <c r="J20" s="20"/>
    </row>
    <row r="21" spans="1:13" s="21" customFormat="1" ht="18" customHeight="1" x14ac:dyDescent="0.5">
      <c r="A21" s="81"/>
      <c r="B21" s="81"/>
      <c r="C21" s="82" t="s">
        <v>42</v>
      </c>
      <c r="D21" s="82"/>
      <c r="E21" s="83"/>
      <c r="F21" s="83"/>
      <c r="G21" s="83"/>
      <c r="H21" s="83"/>
      <c r="I21" s="83"/>
      <c r="J21" s="83"/>
      <c r="K21" s="81"/>
    </row>
    <row r="22" spans="1:13" ht="14.25" customHeight="1" x14ac:dyDescent="0.5">
      <c r="C22" s="7"/>
      <c r="D22" s="7"/>
      <c r="H22" s="12"/>
      <c r="I22" s="18"/>
      <c r="J22" s="20"/>
    </row>
    <row r="23" spans="1:13" ht="45" customHeight="1" x14ac:dyDescent="0.3">
      <c r="C23" s="100" t="s">
        <v>238</v>
      </c>
      <c r="D23" s="100"/>
      <c r="E23" s="100"/>
      <c r="F23" s="17"/>
      <c r="H23" s="100" t="s">
        <v>20</v>
      </c>
      <c r="I23" s="100"/>
      <c r="J23" s="100"/>
      <c r="K23" s="100"/>
      <c r="M23" s="3"/>
    </row>
    <row r="24" spans="1:13" ht="14.25" customHeight="1" x14ac:dyDescent="0.3">
      <c r="C24" s="23" t="s">
        <v>7</v>
      </c>
      <c r="D24" s="26"/>
      <c r="E24" s="24"/>
      <c r="F24" s="70" t="b">
        <v>0</v>
      </c>
      <c r="H24" s="27" t="s">
        <v>7</v>
      </c>
      <c r="I24" s="65"/>
      <c r="J24" s="24"/>
      <c r="K24" s="24"/>
      <c r="L24" s="3" t="b">
        <v>0</v>
      </c>
      <c r="M24" s="3"/>
    </row>
    <row r="25" spans="1:13" ht="14.25" customHeight="1" x14ac:dyDescent="0.3">
      <c r="C25" s="23" t="s">
        <v>8</v>
      </c>
      <c r="D25" s="26"/>
      <c r="E25" s="24"/>
      <c r="F25" s="70" t="b">
        <v>0</v>
      </c>
      <c r="H25" s="27" t="s">
        <v>8</v>
      </c>
      <c r="I25" s="65"/>
      <c r="J25" s="24"/>
      <c r="K25" s="24"/>
      <c r="L25" s="3" t="b">
        <v>0</v>
      </c>
      <c r="M25" s="3"/>
    </row>
    <row r="26" spans="1:13" ht="14.25" customHeight="1" x14ac:dyDescent="0.3">
      <c r="C26" s="23" t="s">
        <v>9</v>
      </c>
      <c r="D26" s="65"/>
      <c r="E26" s="24"/>
      <c r="F26" s="70" t="b">
        <v>0</v>
      </c>
      <c r="H26" s="27" t="s">
        <v>9</v>
      </c>
      <c r="I26" s="65"/>
      <c r="J26" s="24"/>
      <c r="K26" s="24"/>
      <c r="L26" s="3" t="b">
        <v>0</v>
      </c>
      <c r="M26" s="3"/>
    </row>
    <row r="27" spans="1:13" ht="14.25" customHeight="1" x14ac:dyDescent="0.3">
      <c r="C27" s="23" t="s">
        <v>10</v>
      </c>
      <c r="D27" s="65"/>
      <c r="E27" s="24"/>
      <c r="F27" s="70" t="b">
        <v>0</v>
      </c>
      <c r="H27" s="27" t="s">
        <v>10</v>
      </c>
      <c r="I27" s="65"/>
      <c r="J27" s="24"/>
      <c r="K27" s="24"/>
      <c r="L27" s="3" t="b">
        <v>0</v>
      </c>
      <c r="M27" s="3"/>
    </row>
    <row r="28" spans="1:13" ht="14.25" customHeight="1" x14ac:dyDescent="0.3">
      <c r="C28" s="23" t="s">
        <v>11</v>
      </c>
      <c r="D28" s="65"/>
      <c r="E28" s="24"/>
      <c r="F28" s="70" t="b">
        <v>0</v>
      </c>
      <c r="H28" s="27" t="s">
        <v>11</v>
      </c>
      <c r="I28" s="65"/>
      <c r="J28" s="24"/>
      <c r="K28" s="24"/>
      <c r="L28" s="3" t="b">
        <v>0</v>
      </c>
      <c r="M28" s="3"/>
    </row>
    <row r="29" spans="1:13" ht="14.25" customHeight="1" x14ac:dyDescent="0.5">
      <c r="C29" s="23" t="s">
        <v>12</v>
      </c>
      <c r="D29" s="65"/>
      <c r="E29" s="24"/>
      <c r="F29" s="70" t="b">
        <v>0</v>
      </c>
      <c r="H29" s="27" t="s">
        <v>12</v>
      </c>
      <c r="I29" s="65"/>
      <c r="J29" s="24"/>
      <c r="K29" s="24"/>
      <c r="L29" s="3" t="b">
        <v>0</v>
      </c>
      <c r="M29" s="11"/>
    </row>
    <row r="30" spans="1:13" ht="14.25" customHeight="1" x14ac:dyDescent="0.5">
      <c r="H30" s="12"/>
      <c r="I30" s="10"/>
      <c r="J30" s="20"/>
    </row>
    <row r="31" spans="1:13" ht="48" customHeight="1" x14ac:dyDescent="0.5">
      <c r="C31" s="100" t="s">
        <v>21</v>
      </c>
      <c r="D31" s="100"/>
      <c r="E31" s="100"/>
      <c r="F31" s="17"/>
      <c r="H31" s="100" t="s">
        <v>239</v>
      </c>
      <c r="I31" s="100"/>
      <c r="J31" s="100"/>
      <c r="K31" s="100"/>
      <c r="L31" s="10"/>
      <c r="M31" s="19"/>
    </row>
    <row r="32" spans="1:13" ht="15.75" customHeight="1" x14ac:dyDescent="0.5">
      <c r="C32" s="23" t="s">
        <v>7</v>
      </c>
      <c r="D32" s="65"/>
      <c r="E32" s="69"/>
      <c r="F32" s="70" t="b">
        <v>0</v>
      </c>
      <c r="H32" s="23" t="s">
        <v>7</v>
      </c>
      <c r="I32" s="65"/>
      <c r="J32" s="24"/>
      <c r="K32" s="24"/>
      <c r="L32" s="3" t="b">
        <v>0</v>
      </c>
      <c r="M32" s="11"/>
    </row>
    <row r="33" spans="1:16380" ht="15.75" customHeight="1" x14ac:dyDescent="0.5">
      <c r="C33" s="23" t="s">
        <v>8</v>
      </c>
      <c r="D33" s="65"/>
      <c r="E33" s="24"/>
      <c r="F33" s="70" t="b">
        <v>0</v>
      </c>
      <c r="G33" s="16"/>
      <c r="H33" s="23" t="s">
        <v>8</v>
      </c>
      <c r="I33" s="65"/>
      <c r="J33" s="24"/>
      <c r="K33" s="24"/>
      <c r="L33" s="3" t="b">
        <v>0</v>
      </c>
      <c r="M33" s="11"/>
    </row>
    <row r="34" spans="1:16380" ht="15.75" customHeight="1" x14ac:dyDescent="0.5">
      <c r="C34" s="23" t="s">
        <v>9</v>
      </c>
      <c r="D34" s="65"/>
      <c r="E34" s="24"/>
      <c r="F34" s="70" t="b">
        <v>0</v>
      </c>
      <c r="H34" s="23" t="s">
        <v>9</v>
      </c>
      <c r="I34" s="65"/>
      <c r="J34" s="24"/>
      <c r="K34" s="24"/>
      <c r="L34" s="3" t="b">
        <v>0</v>
      </c>
      <c r="M34" s="11"/>
    </row>
    <row r="35" spans="1:16380" ht="15.75" customHeight="1" x14ac:dyDescent="0.3">
      <c r="A35" s="8"/>
      <c r="B35" s="8"/>
      <c r="C35" s="23" t="s">
        <v>10</v>
      </c>
      <c r="D35" s="65"/>
      <c r="E35" s="24"/>
      <c r="F35" s="70" t="b">
        <v>0</v>
      </c>
      <c r="G35" s="8"/>
      <c r="H35" s="23" t="s">
        <v>10</v>
      </c>
      <c r="I35" s="65"/>
      <c r="J35" s="24"/>
      <c r="K35" s="24"/>
      <c r="L35" s="3" t="b"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</row>
    <row r="36" spans="1:16380" ht="15.75" customHeight="1" x14ac:dyDescent="0.3">
      <c r="C36" s="23" t="s">
        <v>11</v>
      </c>
      <c r="D36" s="65"/>
      <c r="E36" s="24"/>
      <c r="F36" s="70" t="b">
        <v>0</v>
      </c>
      <c r="H36" s="23" t="s">
        <v>11</v>
      </c>
      <c r="I36" s="65"/>
      <c r="J36" s="24"/>
      <c r="K36" s="24"/>
      <c r="L36" s="3" t="b">
        <v>0</v>
      </c>
      <c r="M36" s="3"/>
    </row>
    <row r="37" spans="1:16380" ht="14.25" customHeight="1" x14ac:dyDescent="0.3">
      <c r="C37" s="23" t="s">
        <v>12</v>
      </c>
      <c r="D37" s="65"/>
      <c r="E37" s="24"/>
      <c r="F37" s="70" t="b">
        <v>0</v>
      </c>
      <c r="H37" s="23" t="s">
        <v>12</v>
      </c>
      <c r="I37" s="65"/>
      <c r="J37" s="24"/>
      <c r="K37" s="24"/>
      <c r="L37" s="3" t="b">
        <v>0</v>
      </c>
      <c r="M37" s="3"/>
    </row>
    <row r="38" spans="1:16380" ht="14.25" customHeight="1" x14ac:dyDescent="0.3">
      <c r="I38" s="1"/>
      <c r="J38" s="1"/>
      <c r="M38" s="3"/>
    </row>
    <row r="39" spans="1:16380" s="21" customFormat="1" ht="18" customHeight="1" x14ac:dyDescent="0.5">
      <c r="A39" s="81"/>
      <c r="B39" s="81"/>
      <c r="C39" s="82" t="s">
        <v>41</v>
      </c>
      <c r="D39" s="82"/>
      <c r="E39" s="83"/>
      <c r="F39" s="83"/>
      <c r="G39" s="83"/>
      <c r="H39" s="83"/>
      <c r="I39" s="83"/>
      <c r="J39" s="83"/>
      <c r="K39" s="81"/>
      <c r="L39" s="21">
        <v>0.9</v>
      </c>
    </row>
    <row r="40" spans="1:16380" s="4" customFormat="1" ht="25.5" customHeight="1" x14ac:dyDescent="0.3">
      <c r="C40" s="72" t="s">
        <v>5</v>
      </c>
      <c r="D40" s="73" t="s">
        <v>0</v>
      </c>
      <c r="E40" s="74"/>
      <c r="F40" s="75"/>
      <c r="G40" s="76"/>
      <c r="H40" s="77" t="s">
        <v>1</v>
      </c>
      <c r="I40" s="78"/>
      <c r="J40" s="79" t="s">
        <v>2</v>
      </c>
      <c r="K40" s="80" t="s">
        <v>39</v>
      </c>
    </row>
    <row r="41" spans="1:16380" s="4" customFormat="1" ht="13.5" customHeight="1" x14ac:dyDescent="0.3">
      <c r="B41" s="30"/>
      <c r="C41" s="67"/>
      <c r="D41" s="38" t="s">
        <v>22</v>
      </c>
      <c r="E41" s="38"/>
      <c r="F41" s="39"/>
      <c r="G41" s="39"/>
      <c r="H41" s="39"/>
      <c r="I41" s="40"/>
      <c r="J41" s="40"/>
      <c r="K41" s="41"/>
      <c r="L41" s="4">
        <v>0.9</v>
      </c>
    </row>
    <row r="42" spans="1:16380" s="4" customFormat="1" ht="13.5" customHeight="1" x14ac:dyDescent="0.3">
      <c r="B42" s="30"/>
      <c r="C42" s="67"/>
      <c r="D42" s="44" t="s">
        <v>23</v>
      </c>
      <c r="E42" s="44"/>
      <c r="F42" s="46"/>
      <c r="G42" s="37"/>
      <c r="H42" s="33"/>
      <c r="I42" s="34"/>
      <c r="J42" s="34"/>
      <c r="K42" s="33"/>
    </row>
    <row r="43" spans="1:16380" s="4" customFormat="1" ht="13.5" customHeight="1" x14ac:dyDescent="0.3">
      <c r="B43" s="62">
        <f>$D$14</f>
        <v>0</v>
      </c>
      <c r="C43" s="66">
        <f>B43</f>
        <v>0</v>
      </c>
      <c r="D43" s="35" t="s">
        <v>197</v>
      </c>
      <c r="E43" s="35"/>
      <c r="F43" s="36"/>
      <c r="G43" s="37"/>
      <c r="H43" s="47" t="s">
        <v>43</v>
      </c>
      <c r="I43" s="90" t="s">
        <v>240</v>
      </c>
      <c r="J43" s="87">
        <v>6.1</v>
      </c>
      <c r="K43" s="31">
        <f t="shared" ref="K43:K48" si="0">$L$41*J43*C43</f>
        <v>0</v>
      </c>
    </row>
    <row r="44" spans="1:16380" s="4" customFormat="1" ht="13.5" customHeight="1" x14ac:dyDescent="0.3">
      <c r="B44" s="62">
        <f t="shared" ref="B44:B48" si="1">$D$14</f>
        <v>0</v>
      </c>
      <c r="C44" s="66">
        <f t="shared" ref="C44:C101" si="2">B44</f>
        <v>0</v>
      </c>
      <c r="D44" s="35" t="s">
        <v>198</v>
      </c>
      <c r="E44" s="35"/>
      <c r="F44" s="36"/>
      <c r="G44" s="37"/>
      <c r="H44" s="47" t="s">
        <v>44</v>
      </c>
      <c r="I44" s="90" t="s">
        <v>240</v>
      </c>
      <c r="J44" s="87">
        <v>7</v>
      </c>
      <c r="K44" s="31">
        <f t="shared" si="0"/>
        <v>0</v>
      </c>
    </row>
    <row r="45" spans="1:16380" s="4" customFormat="1" ht="13.5" customHeight="1" x14ac:dyDescent="0.3">
      <c r="B45" s="62">
        <f t="shared" si="1"/>
        <v>0</v>
      </c>
      <c r="C45" s="66">
        <f t="shared" si="2"/>
        <v>0</v>
      </c>
      <c r="D45" s="35" t="s">
        <v>199</v>
      </c>
      <c r="E45" s="35"/>
      <c r="F45" s="36"/>
      <c r="G45" s="37"/>
      <c r="H45" s="47" t="s">
        <v>45</v>
      </c>
      <c r="I45" s="90" t="s">
        <v>240</v>
      </c>
      <c r="J45" s="87">
        <v>8.65</v>
      </c>
      <c r="K45" s="31">
        <f t="shared" si="0"/>
        <v>0</v>
      </c>
    </row>
    <row r="46" spans="1:16380" s="4" customFormat="1" ht="13.5" customHeight="1" x14ac:dyDescent="0.3">
      <c r="B46" s="62">
        <f t="shared" si="1"/>
        <v>0</v>
      </c>
      <c r="C46" s="66">
        <f t="shared" si="2"/>
        <v>0</v>
      </c>
      <c r="D46" s="35" t="s">
        <v>200</v>
      </c>
      <c r="E46" s="35"/>
      <c r="F46" s="36"/>
      <c r="G46" s="37"/>
      <c r="H46" s="47" t="s">
        <v>46</v>
      </c>
      <c r="I46" s="91" t="s">
        <v>240</v>
      </c>
      <c r="J46" s="31">
        <v>7</v>
      </c>
      <c r="K46" s="31">
        <f t="shared" si="0"/>
        <v>0</v>
      </c>
    </row>
    <row r="47" spans="1:16380" s="4" customFormat="1" ht="13.5" customHeight="1" x14ac:dyDescent="0.3">
      <c r="B47" s="62">
        <f>IF($F$24=TRUE,0,$D$14)</f>
        <v>0</v>
      </c>
      <c r="C47" s="66">
        <f t="shared" ref="C47" si="3">B47</f>
        <v>0</v>
      </c>
      <c r="D47" s="35" t="s">
        <v>201</v>
      </c>
      <c r="E47" s="35"/>
      <c r="F47" s="36"/>
      <c r="G47" s="37"/>
      <c r="H47" s="47" t="s">
        <v>47</v>
      </c>
      <c r="I47" s="92" t="s">
        <v>242</v>
      </c>
      <c r="J47" s="31">
        <v>7.2</v>
      </c>
      <c r="K47" s="31">
        <f t="shared" si="0"/>
        <v>0</v>
      </c>
      <c r="M47" s="22"/>
    </row>
    <row r="48" spans="1:16380" s="4" customFormat="1" ht="13.5" customHeight="1" x14ac:dyDescent="0.3">
      <c r="B48" s="62">
        <f t="shared" si="1"/>
        <v>0</v>
      </c>
      <c r="C48" s="66">
        <f t="shared" si="2"/>
        <v>0</v>
      </c>
      <c r="D48" s="35" t="s">
        <v>202</v>
      </c>
      <c r="E48" s="35"/>
      <c r="F48" s="36"/>
      <c r="G48" s="37"/>
      <c r="H48" s="47" t="s">
        <v>48</v>
      </c>
      <c r="I48" s="93" t="s">
        <v>240</v>
      </c>
      <c r="J48" s="31">
        <v>5.35</v>
      </c>
      <c r="K48" s="31">
        <f t="shared" si="0"/>
        <v>0</v>
      </c>
      <c r="M48" s="22"/>
    </row>
    <row r="49" spans="2:13" s="4" customFormat="1" ht="13.5" customHeight="1" x14ac:dyDescent="0.3">
      <c r="B49" s="30"/>
      <c r="C49" s="68"/>
      <c r="D49" s="44" t="s">
        <v>25</v>
      </c>
      <c r="E49" s="44"/>
      <c r="F49" s="36"/>
      <c r="G49" s="37"/>
      <c r="H49" s="47"/>
      <c r="I49" s="94"/>
      <c r="J49" s="31"/>
      <c r="K49" s="31"/>
      <c r="M49" s="22">
        <v>0</v>
      </c>
    </row>
    <row r="50" spans="2:13" s="4" customFormat="1" ht="13.5" customHeight="1" x14ac:dyDescent="0.3">
      <c r="B50" s="62">
        <f>$I$14</f>
        <v>0</v>
      </c>
      <c r="C50" s="66">
        <f t="shared" si="2"/>
        <v>0</v>
      </c>
      <c r="D50" s="35" t="s">
        <v>49</v>
      </c>
      <c r="E50" s="35"/>
      <c r="F50" s="36"/>
      <c r="G50" s="37"/>
      <c r="H50" s="47" t="s">
        <v>56</v>
      </c>
      <c r="I50" s="95" t="s">
        <v>241</v>
      </c>
      <c r="J50" s="31">
        <v>168.5</v>
      </c>
      <c r="K50" s="31">
        <f t="shared" ref="K50:K57" si="4">J50*C50</f>
        <v>0</v>
      </c>
      <c r="M50" s="22"/>
    </row>
    <row r="51" spans="2:13" s="4" customFormat="1" ht="13.5" customHeight="1" x14ac:dyDescent="0.3">
      <c r="B51" s="62">
        <f t="shared" ref="B51:B60" si="5">$I$14</f>
        <v>0</v>
      </c>
      <c r="C51" s="66">
        <f t="shared" si="2"/>
        <v>0</v>
      </c>
      <c r="D51" s="35" t="s">
        <v>50</v>
      </c>
      <c r="E51" s="35"/>
      <c r="F51" s="36"/>
      <c r="G51" s="37"/>
      <c r="H51" s="47" t="s">
        <v>57</v>
      </c>
      <c r="I51" s="95" t="s">
        <v>241</v>
      </c>
      <c r="J51" s="31">
        <v>175</v>
      </c>
      <c r="K51" s="31">
        <f t="shared" si="4"/>
        <v>0</v>
      </c>
      <c r="M51" s="22"/>
    </row>
    <row r="52" spans="2:13" s="4" customFormat="1" ht="13.5" customHeight="1" x14ac:dyDescent="0.3">
      <c r="B52" s="62">
        <f t="shared" ref="B52" si="6">IF($L$32=TRUE,0,$I$14)</f>
        <v>0</v>
      </c>
      <c r="C52" s="66">
        <f t="shared" si="2"/>
        <v>0</v>
      </c>
      <c r="D52" s="35" t="s">
        <v>64</v>
      </c>
      <c r="E52" s="35"/>
      <c r="F52" s="36"/>
      <c r="G52" s="37"/>
      <c r="H52" s="47" t="s">
        <v>58</v>
      </c>
      <c r="I52" s="95" t="s">
        <v>241</v>
      </c>
      <c r="J52" s="31">
        <v>113.5</v>
      </c>
      <c r="K52" s="31">
        <f t="shared" si="4"/>
        <v>0</v>
      </c>
      <c r="M52" s="22"/>
    </row>
    <row r="53" spans="2:13" s="4" customFormat="1" ht="13.5" customHeight="1" x14ac:dyDescent="0.3">
      <c r="B53" s="62">
        <f t="shared" si="5"/>
        <v>0</v>
      </c>
      <c r="C53" s="66">
        <f t="shared" si="2"/>
        <v>0</v>
      </c>
      <c r="D53" s="35" t="s">
        <v>51</v>
      </c>
      <c r="E53" s="35"/>
      <c r="F53" s="36"/>
      <c r="G53" s="37"/>
      <c r="H53" s="47" t="s">
        <v>59</v>
      </c>
      <c r="I53" s="94"/>
      <c r="J53" s="31">
        <v>14</v>
      </c>
      <c r="K53" s="31">
        <f t="shared" si="4"/>
        <v>0</v>
      </c>
      <c r="M53" s="22"/>
    </row>
    <row r="54" spans="2:13" s="4" customFormat="1" ht="13.5" customHeight="1" x14ac:dyDescent="0.3">
      <c r="B54" s="62">
        <f t="shared" si="5"/>
        <v>0</v>
      </c>
      <c r="C54" s="66">
        <f t="shared" si="2"/>
        <v>0</v>
      </c>
      <c r="D54" s="35" t="s">
        <v>52</v>
      </c>
      <c r="E54" s="35"/>
      <c r="F54" s="36"/>
      <c r="G54" s="37"/>
      <c r="H54" s="47" t="s">
        <v>60</v>
      </c>
      <c r="I54" s="94"/>
      <c r="J54" s="31">
        <v>16</v>
      </c>
      <c r="K54" s="31">
        <f t="shared" si="4"/>
        <v>0</v>
      </c>
      <c r="M54" s="22"/>
    </row>
    <row r="55" spans="2:13" s="4" customFormat="1" ht="13.5" customHeight="1" x14ac:dyDescent="0.3">
      <c r="B55" s="62">
        <f t="shared" si="5"/>
        <v>0</v>
      </c>
      <c r="C55" s="66">
        <f t="shared" si="2"/>
        <v>0</v>
      </c>
      <c r="D55" s="35" t="s">
        <v>53</v>
      </c>
      <c r="E55" s="35"/>
      <c r="F55" s="36"/>
      <c r="G55" s="37"/>
      <c r="H55" s="47" t="s">
        <v>61</v>
      </c>
      <c r="I55" s="94"/>
      <c r="J55" s="31">
        <v>20</v>
      </c>
      <c r="K55" s="31">
        <f t="shared" si="4"/>
        <v>0</v>
      </c>
      <c r="M55" s="22"/>
    </row>
    <row r="56" spans="2:13" s="4" customFormat="1" ht="13.5" customHeight="1" x14ac:dyDescent="0.3">
      <c r="B56" s="62">
        <f t="shared" si="5"/>
        <v>0</v>
      </c>
      <c r="C56" s="66">
        <f t="shared" si="2"/>
        <v>0</v>
      </c>
      <c r="D56" s="35" t="s">
        <v>54</v>
      </c>
      <c r="E56" s="35"/>
      <c r="F56" s="36"/>
      <c r="G56" s="37"/>
      <c r="H56" s="47" t="s">
        <v>62</v>
      </c>
      <c r="I56" s="94"/>
      <c r="J56" s="31">
        <v>16</v>
      </c>
      <c r="K56" s="31">
        <f t="shared" si="4"/>
        <v>0</v>
      </c>
      <c r="M56" s="22"/>
    </row>
    <row r="57" spans="2:13" s="4" customFormat="1" ht="13.5" customHeight="1" x14ac:dyDescent="0.3">
      <c r="B57" s="62">
        <f>IF($F$24=TRUE,0,$I$14)</f>
        <v>0</v>
      </c>
      <c r="C57" s="66">
        <f t="shared" si="2"/>
        <v>0</v>
      </c>
      <c r="D57" s="35" t="s">
        <v>55</v>
      </c>
      <c r="E57" s="35"/>
      <c r="F57" s="36"/>
      <c r="G57" s="37"/>
      <c r="H57" s="47" t="s">
        <v>63</v>
      </c>
      <c r="I57" s="92" t="s">
        <v>242</v>
      </c>
      <c r="J57" s="31">
        <v>13.95</v>
      </c>
      <c r="K57" s="31">
        <f t="shared" si="4"/>
        <v>0</v>
      </c>
      <c r="M57" s="22"/>
    </row>
    <row r="58" spans="2:13" s="4" customFormat="1" ht="13.5" customHeight="1" x14ac:dyDescent="0.3">
      <c r="B58" s="30"/>
      <c r="C58" s="68"/>
      <c r="D58" s="44" t="s">
        <v>26</v>
      </c>
      <c r="E58" s="44"/>
      <c r="F58" s="36"/>
      <c r="G58" s="37"/>
      <c r="H58" s="47"/>
      <c r="I58" s="94"/>
      <c r="J58" s="31"/>
      <c r="K58" s="31"/>
      <c r="M58" s="22">
        <v>0</v>
      </c>
    </row>
    <row r="59" spans="2:13" s="4" customFormat="1" ht="13.5" customHeight="1" x14ac:dyDescent="0.3">
      <c r="B59" s="62">
        <f>$I$14</f>
        <v>0</v>
      </c>
      <c r="C59" s="66">
        <f t="shared" si="2"/>
        <v>0</v>
      </c>
      <c r="D59" s="35" t="s">
        <v>233</v>
      </c>
      <c r="E59" s="35"/>
      <c r="F59" s="36"/>
      <c r="G59" s="37"/>
      <c r="H59" s="47" t="s">
        <v>65</v>
      </c>
      <c r="I59" s="94"/>
      <c r="J59" s="31">
        <v>180</v>
      </c>
      <c r="K59" s="31">
        <f>J59*C59</f>
        <v>0</v>
      </c>
      <c r="M59" s="22"/>
    </row>
    <row r="60" spans="2:13" s="4" customFormat="1" ht="13.5" customHeight="1" x14ac:dyDescent="0.3">
      <c r="B60" s="62">
        <f t="shared" si="5"/>
        <v>0</v>
      </c>
      <c r="C60" s="71">
        <f>B60</f>
        <v>0</v>
      </c>
      <c r="D60" s="35" t="s">
        <v>234</v>
      </c>
      <c r="E60" s="35"/>
      <c r="F60" s="36"/>
      <c r="G60" s="37"/>
      <c r="H60" s="47" t="s">
        <v>66</v>
      </c>
      <c r="I60" s="94"/>
      <c r="J60" s="31">
        <v>136.5</v>
      </c>
      <c r="K60" s="31">
        <f>J60*C60</f>
        <v>0</v>
      </c>
      <c r="M60" s="22"/>
    </row>
    <row r="61" spans="2:13" s="4" customFormat="1" ht="13.5" customHeight="1" x14ac:dyDescent="0.3">
      <c r="B61" s="30"/>
      <c r="C61" s="68"/>
      <c r="D61" s="44" t="s">
        <v>24</v>
      </c>
      <c r="E61" s="44"/>
      <c r="F61" s="36"/>
      <c r="G61" s="37"/>
      <c r="H61" s="47"/>
      <c r="I61" s="94"/>
      <c r="J61" s="31"/>
      <c r="K61" s="31"/>
      <c r="M61" s="22">
        <v>0</v>
      </c>
    </row>
    <row r="62" spans="2:13" s="4" customFormat="1" ht="13.5" customHeight="1" x14ac:dyDescent="0.3">
      <c r="B62" s="62">
        <f>IF($L$24=TRUE,IF($F$32=TRUE,0,0),IF($F$32=TRUE,0,$D$14))</f>
        <v>0</v>
      </c>
      <c r="C62" s="66">
        <f t="shared" si="2"/>
        <v>0</v>
      </c>
      <c r="D62" s="35" t="s">
        <v>235</v>
      </c>
      <c r="E62" s="35"/>
      <c r="F62" s="36"/>
      <c r="G62" s="37"/>
      <c r="H62" s="47" t="s">
        <v>67</v>
      </c>
      <c r="I62" s="93" t="s">
        <v>240</v>
      </c>
      <c r="J62" s="31">
        <v>4.95</v>
      </c>
      <c r="K62" s="31">
        <f>J62*C62</f>
        <v>0</v>
      </c>
      <c r="M62" s="22"/>
    </row>
    <row r="63" spans="2:13" s="4" customFormat="1" ht="13.5" customHeight="1" x14ac:dyDescent="0.3">
      <c r="B63" s="62">
        <f>IF($L$24=TRUE,IF($F$32=TRUE,0,$D$14),IF($F$32=TRUE,0,0))</f>
        <v>0</v>
      </c>
      <c r="C63" s="66">
        <f t="shared" si="2"/>
        <v>0</v>
      </c>
      <c r="D63" s="35" t="s">
        <v>236</v>
      </c>
      <c r="E63" s="35"/>
      <c r="F63" s="36"/>
      <c r="G63" s="37"/>
      <c r="H63" s="47" t="s">
        <v>68</v>
      </c>
      <c r="I63" s="93" t="s">
        <v>240</v>
      </c>
      <c r="J63" s="31">
        <v>3.25</v>
      </c>
      <c r="K63" s="31">
        <f>J63*C63</f>
        <v>0</v>
      </c>
      <c r="M63" s="22"/>
    </row>
    <row r="64" spans="2:13" s="4" customFormat="1" ht="13.5" customHeight="1" x14ac:dyDescent="0.3">
      <c r="B64" s="62">
        <f>IF($L$24=TRUE,IF($F$32=TRUE,0,0),IF($F$32=TRUE,$D$14,0))</f>
        <v>0</v>
      </c>
      <c r="C64" s="66">
        <f t="shared" si="2"/>
        <v>0</v>
      </c>
      <c r="D64" s="35" t="s">
        <v>237</v>
      </c>
      <c r="E64" s="35"/>
      <c r="F64" s="36"/>
      <c r="G64" s="37"/>
      <c r="H64" s="47" t="s">
        <v>69</v>
      </c>
      <c r="I64" s="93" t="s">
        <v>240</v>
      </c>
      <c r="J64" s="31">
        <v>1.7</v>
      </c>
      <c r="K64" s="31">
        <f>J64*C64</f>
        <v>0</v>
      </c>
      <c r="M64" s="22"/>
    </row>
    <row r="65" spans="2:13" s="4" customFormat="1" ht="13.5" customHeight="1" x14ac:dyDescent="0.3">
      <c r="B65" s="30"/>
      <c r="C65" s="68"/>
      <c r="D65" s="38" t="s">
        <v>27</v>
      </c>
      <c r="E65" s="38"/>
      <c r="F65" s="39"/>
      <c r="G65" s="39"/>
      <c r="H65" s="48"/>
      <c r="I65" s="48"/>
      <c r="J65" s="88"/>
      <c r="K65" s="88">
        <f t="shared" ref="K65:K72" si="7">J65*C65</f>
        <v>0</v>
      </c>
      <c r="M65" s="22">
        <v>0</v>
      </c>
    </row>
    <row r="66" spans="2:13" s="4" customFormat="1" ht="13.5" customHeight="1" x14ac:dyDescent="0.3">
      <c r="B66" s="30"/>
      <c r="C66" s="68"/>
      <c r="D66" s="45" t="s">
        <v>23</v>
      </c>
      <c r="E66" s="45"/>
      <c r="F66" s="46"/>
      <c r="G66" s="43"/>
      <c r="H66" s="49"/>
      <c r="I66" s="96"/>
      <c r="J66" s="42"/>
      <c r="K66" s="31">
        <f t="shared" si="7"/>
        <v>0</v>
      </c>
      <c r="M66" s="22">
        <v>0</v>
      </c>
    </row>
    <row r="67" spans="2:13" s="4" customFormat="1" ht="13.5" customHeight="1" x14ac:dyDescent="0.3">
      <c r="B67" s="62">
        <f>$D$15</f>
        <v>0</v>
      </c>
      <c r="C67" s="66">
        <f t="shared" si="2"/>
        <v>0</v>
      </c>
      <c r="D67" s="35" t="s">
        <v>203</v>
      </c>
      <c r="E67" s="35"/>
      <c r="F67" s="36"/>
      <c r="G67" s="37"/>
      <c r="H67" s="47" t="s">
        <v>70</v>
      </c>
      <c r="I67" s="93" t="s">
        <v>240</v>
      </c>
      <c r="J67" s="31">
        <v>7.8000000000000007</v>
      </c>
      <c r="K67" s="31">
        <f t="shared" si="7"/>
        <v>0</v>
      </c>
      <c r="M67" s="22"/>
    </row>
    <row r="68" spans="2:13" s="4" customFormat="1" ht="13.5" customHeight="1" x14ac:dyDescent="0.3">
      <c r="B68" s="62">
        <f t="shared" ref="B68:B70" si="8">$D$15</f>
        <v>0</v>
      </c>
      <c r="C68" s="66">
        <f t="shared" si="2"/>
        <v>0</v>
      </c>
      <c r="D68" s="35" t="s">
        <v>204</v>
      </c>
      <c r="E68" s="35"/>
      <c r="F68" s="36"/>
      <c r="G68" s="37"/>
      <c r="H68" s="47" t="s">
        <v>71</v>
      </c>
      <c r="I68" s="93" t="s">
        <v>240</v>
      </c>
      <c r="J68" s="31">
        <v>7.8000000000000007</v>
      </c>
      <c r="K68" s="31">
        <f t="shared" si="7"/>
        <v>0</v>
      </c>
      <c r="M68" s="22"/>
    </row>
    <row r="69" spans="2:13" s="4" customFormat="1" ht="13.5" customHeight="1" x14ac:dyDescent="0.3">
      <c r="B69" s="62">
        <f t="shared" si="8"/>
        <v>0</v>
      </c>
      <c r="C69" s="66">
        <f t="shared" si="2"/>
        <v>0</v>
      </c>
      <c r="D69" s="35" t="s">
        <v>205</v>
      </c>
      <c r="E69" s="35"/>
      <c r="F69" s="36"/>
      <c r="G69" s="37"/>
      <c r="H69" s="47" t="s">
        <v>72</v>
      </c>
      <c r="I69" s="93" t="s">
        <v>240</v>
      </c>
      <c r="J69" s="31">
        <v>9.7000000000000011</v>
      </c>
      <c r="K69" s="31">
        <f t="shared" si="7"/>
        <v>0</v>
      </c>
      <c r="M69" s="22"/>
    </row>
    <row r="70" spans="2:13" s="4" customFormat="1" ht="13.5" customHeight="1" x14ac:dyDescent="0.3">
      <c r="B70" s="62">
        <f t="shared" si="8"/>
        <v>0</v>
      </c>
      <c r="C70" s="66">
        <f t="shared" si="2"/>
        <v>0</v>
      </c>
      <c r="D70" s="35" t="s">
        <v>206</v>
      </c>
      <c r="E70" s="35"/>
      <c r="F70" s="36"/>
      <c r="G70" s="37"/>
      <c r="H70" s="47" t="s">
        <v>73</v>
      </c>
      <c r="I70" s="93" t="s">
        <v>240</v>
      </c>
      <c r="J70" s="31">
        <v>8.35</v>
      </c>
      <c r="K70" s="31">
        <f t="shared" si="7"/>
        <v>0</v>
      </c>
      <c r="M70" s="22"/>
    </row>
    <row r="71" spans="2:13" s="4" customFormat="1" ht="13.5" customHeight="1" x14ac:dyDescent="0.3">
      <c r="B71" s="62">
        <f>IF($F$25=TRUE,0,$D$15)</f>
        <v>0</v>
      </c>
      <c r="C71" s="66">
        <f t="shared" si="2"/>
        <v>0</v>
      </c>
      <c r="D71" s="35" t="s">
        <v>207</v>
      </c>
      <c r="E71" s="35"/>
      <c r="F71" s="36"/>
      <c r="G71" s="37"/>
      <c r="H71" s="84" t="s">
        <v>92</v>
      </c>
      <c r="I71" s="92" t="s">
        <v>242</v>
      </c>
      <c r="J71" s="31">
        <v>7.2</v>
      </c>
      <c r="K71" s="31">
        <f t="shared" si="7"/>
        <v>0</v>
      </c>
      <c r="M71" s="22"/>
    </row>
    <row r="72" spans="2:13" s="4" customFormat="1" ht="13.5" customHeight="1" x14ac:dyDescent="0.3">
      <c r="B72" s="62">
        <f>$D$15</f>
        <v>0</v>
      </c>
      <c r="C72" s="66">
        <f t="shared" si="2"/>
        <v>0</v>
      </c>
      <c r="D72" s="35" t="s">
        <v>208</v>
      </c>
      <c r="E72" s="35"/>
      <c r="F72" s="36"/>
      <c r="G72" s="37"/>
      <c r="H72" s="47" t="s">
        <v>74</v>
      </c>
      <c r="I72" s="93" t="s">
        <v>240</v>
      </c>
      <c r="J72" s="31">
        <v>5.3500000000000005</v>
      </c>
      <c r="K72" s="31">
        <f t="shared" si="7"/>
        <v>0</v>
      </c>
      <c r="M72" s="22"/>
    </row>
    <row r="73" spans="2:13" s="4" customFormat="1" ht="13.5" customHeight="1" x14ac:dyDescent="0.3">
      <c r="B73" s="30"/>
      <c r="C73" s="68"/>
      <c r="D73" s="44" t="s">
        <v>25</v>
      </c>
      <c r="E73" s="44"/>
      <c r="F73" s="36"/>
      <c r="G73" s="37"/>
      <c r="H73" s="47"/>
      <c r="I73" s="94"/>
      <c r="J73" s="31"/>
      <c r="K73" s="31"/>
      <c r="M73" s="22">
        <v>0</v>
      </c>
    </row>
    <row r="74" spans="2:13" s="4" customFormat="1" ht="13.5" customHeight="1" x14ac:dyDescent="0.3">
      <c r="B74" s="62">
        <f>$I$15</f>
        <v>0</v>
      </c>
      <c r="C74" s="66">
        <f t="shared" si="2"/>
        <v>0</v>
      </c>
      <c r="D74" s="35" t="s">
        <v>75</v>
      </c>
      <c r="E74" s="35"/>
      <c r="F74" s="36"/>
      <c r="G74" s="37"/>
      <c r="H74" s="47" t="s">
        <v>83</v>
      </c>
      <c r="I74" s="95" t="s">
        <v>241</v>
      </c>
      <c r="J74" s="31">
        <v>173.5</v>
      </c>
      <c r="K74" s="31">
        <f t="shared" ref="K74:K81" si="9">J74*C74</f>
        <v>0</v>
      </c>
      <c r="M74" s="22"/>
    </row>
    <row r="75" spans="2:13" s="4" customFormat="1" ht="13.5" customHeight="1" x14ac:dyDescent="0.3">
      <c r="B75" s="62">
        <f t="shared" ref="B75:B83" si="10">$I$15</f>
        <v>0</v>
      </c>
      <c r="C75" s="66">
        <f t="shared" si="2"/>
        <v>0</v>
      </c>
      <c r="D75" s="35" t="s">
        <v>76</v>
      </c>
      <c r="E75" s="35"/>
      <c r="F75" s="36"/>
      <c r="G75" s="37"/>
      <c r="H75" s="47" t="s">
        <v>84</v>
      </c>
      <c r="I75" s="95" t="s">
        <v>241</v>
      </c>
      <c r="J75" s="31">
        <v>180</v>
      </c>
      <c r="K75" s="31">
        <f t="shared" si="9"/>
        <v>0</v>
      </c>
      <c r="M75" s="22"/>
    </row>
    <row r="76" spans="2:13" s="4" customFormat="1" ht="13.5" customHeight="1" x14ac:dyDescent="0.3">
      <c r="B76" s="62">
        <f>IF($L$33=TRUE,0,$I$15)</f>
        <v>0</v>
      </c>
      <c r="C76" s="66">
        <f t="shared" si="2"/>
        <v>0</v>
      </c>
      <c r="D76" s="35" t="s">
        <v>77</v>
      </c>
      <c r="E76" s="35"/>
      <c r="F76" s="36"/>
      <c r="G76" s="37"/>
      <c r="H76" s="47" t="s">
        <v>85</v>
      </c>
      <c r="I76" s="95" t="s">
        <v>241</v>
      </c>
      <c r="J76" s="31">
        <v>115</v>
      </c>
      <c r="K76" s="31">
        <f t="shared" si="9"/>
        <v>0</v>
      </c>
      <c r="M76" s="22"/>
    </row>
    <row r="77" spans="2:13" s="4" customFormat="1" ht="13.5" customHeight="1" x14ac:dyDescent="0.3">
      <c r="B77" s="62">
        <f t="shared" si="10"/>
        <v>0</v>
      </c>
      <c r="C77" s="66">
        <f t="shared" si="2"/>
        <v>0</v>
      </c>
      <c r="D77" s="35" t="s">
        <v>78</v>
      </c>
      <c r="E77" s="35"/>
      <c r="F77" s="36"/>
      <c r="G77" s="37"/>
      <c r="H77" s="47" t="s">
        <v>86</v>
      </c>
      <c r="I77" s="94"/>
      <c r="J77" s="31">
        <v>18.05</v>
      </c>
      <c r="K77" s="31">
        <f t="shared" si="9"/>
        <v>0</v>
      </c>
      <c r="M77" s="22"/>
    </row>
    <row r="78" spans="2:13" s="4" customFormat="1" ht="13.5" customHeight="1" x14ac:dyDescent="0.3">
      <c r="B78" s="62">
        <f t="shared" si="10"/>
        <v>0</v>
      </c>
      <c r="C78" s="66">
        <f t="shared" si="2"/>
        <v>0</v>
      </c>
      <c r="D78" s="35" t="s">
        <v>79</v>
      </c>
      <c r="E78" s="35"/>
      <c r="F78" s="36"/>
      <c r="G78" s="37"/>
      <c r="H78" s="47" t="s">
        <v>87</v>
      </c>
      <c r="I78" s="94"/>
      <c r="J78" s="31">
        <v>18.05</v>
      </c>
      <c r="K78" s="31">
        <f t="shared" si="9"/>
        <v>0</v>
      </c>
      <c r="M78" s="22"/>
    </row>
    <row r="79" spans="2:13" s="4" customFormat="1" ht="13.5" customHeight="1" x14ac:dyDescent="0.3">
      <c r="B79" s="62">
        <f t="shared" si="10"/>
        <v>0</v>
      </c>
      <c r="C79" s="66">
        <f t="shared" si="2"/>
        <v>0</v>
      </c>
      <c r="D79" s="35" t="s">
        <v>80</v>
      </c>
      <c r="E79" s="35"/>
      <c r="F79" s="36"/>
      <c r="G79" s="37"/>
      <c r="H79" s="47" t="s">
        <v>88</v>
      </c>
      <c r="I79" s="94"/>
      <c r="J79" s="31">
        <v>21.35</v>
      </c>
      <c r="K79" s="31">
        <f t="shared" si="9"/>
        <v>0</v>
      </c>
      <c r="M79" s="22"/>
    </row>
    <row r="80" spans="2:13" s="4" customFormat="1" ht="13.5" customHeight="1" x14ac:dyDescent="0.3">
      <c r="B80" s="62">
        <f t="shared" si="10"/>
        <v>0</v>
      </c>
      <c r="C80" s="66">
        <f t="shared" si="2"/>
        <v>0</v>
      </c>
      <c r="D80" s="35" t="s">
        <v>81</v>
      </c>
      <c r="E80" s="35"/>
      <c r="F80" s="36"/>
      <c r="G80" s="37"/>
      <c r="H80" s="47" t="s">
        <v>89</v>
      </c>
      <c r="I80" s="94"/>
      <c r="J80" s="31">
        <v>18.75</v>
      </c>
      <c r="K80" s="31">
        <f t="shared" si="9"/>
        <v>0</v>
      </c>
      <c r="M80" s="22"/>
    </row>
    <row r="81" spans="2:13" s="4" customFormat="1" ht="13.5" customHeight="1" x14ac:dyDescent="0.3">
      <c r="B81" s="62">
        <f>IF($F$25=TRUE,0,$I$15)</f>
        <v>0</v>
      </c>
      <c r="C81" s="66">
        <f t="shared" si="2"/>
        <v>0</v>
      </c>
      <c r="D81" s="35" t="s">
        <v>82</v>
      </c>
      <c r="E81" s="35"/>
      <c r="F81" s="36"/>
      <c r="G81" s="37"/>
      <c r="H81" s="47" t="s">
        <v>90</v>
      </c>
      <c r="I81" s="92" t="s">
        <v>242</v>
      </c>
      <c r="J81" s="31">
        <v>14</v>
      </c>
      <c r="K81" s="31">
        <f t="shared" si="9"/>
        <v>0</v>
      </c>
      <c r="M81" s="22"/>
    </row>
    <row r="82" spans="2:13" s="4" customFormat="1" ht="13.5" customHeight="1" x14ac:dyDescent="0.3">
      <c r="B82" s="30"/>
      <c r="C82" s="68"/>
      <c r="D82" s="44" t="s">
        <v>26</v>
      </c>
      <c r="E82" s="44"/>
      <c r="F82" s="36"/>
      <c r="G82" s="37"/>
      <c r="H82" s="47"/>
      <c r="I82" s="94"/>
      <c r="J82" s="31"/>
      <c r="K82" s="31"/>
      <c r="M82" s="22">
        <v>0</v>
      </c>
    </row>
    <row r="83" spans="2:13" s="4" customFormat="1" ht="13.5" customHeight="1" x14ac:dyDescent="0.3">
      <c r="B83" s="62">
        <f t="shared" si="10"/>
        <v>0</v>
      </c>
      <c r="C83" s="66">
        <f t="shared" si="2"/>
        <v>0</v>
      </c>
      <c r="D83" s="35" t="s">
        <v>234</v>
      </c>
      <c r="E83" s="35"/>
      <c r="F83" s="36"/>
      <c r="G83" s="37"/>
      <c r="H83" s="47" t="s">
        <v>91</v>
      </c>
      <c r="I83" s="94"/>
      <c r="J83" s="31">
        <v>136.5</v>
      </c>
      <c r="K83" s="31">
        <f>J83*C83</f>
        <v>0</v>
      </c>
      <c r="M83" s="22"/>
    </row>
    <row r="84" spans="2:13" s="4" customFormat="1" ht="13.5" customHeight="1" x14ac:dyDescent="0.3">
      <c r="B84" s="30"/>
      <c r="C84" s="68"/>
      <c r="D84" s="44" t="s">
        <v>24</v>
      </c>
      <c r="E84" s="44"/>
      <c r="F84" s="36"/>
      <c r="G84" s="37"/>
      <c r="H84" s="47"/>
      <c r="I84" s="94"/>
      <c r="J84" s="31"/>
      <c r="K84" s="31"/>
      <c r="M84" s="22">
        <v>0</v>
      </c>
    </row>
    <row r="85" spans="2:13" s="4" customFormat="1" ht="13.5" customHeight="1" x14ac:dyDescent="0.3">
      <c r="B85" s="62">
        <f>IF($L$25=TRUE,IF($F$33=TRUE,0,0),IF($F$33=TRUE,0,$D$15))</f>
        <v>0</v>
      </c>
      <c r="C85" s="66">
        <f t="shared" si="2"/>
        <v>0</v>
      </c>
      <c r="D85" s="35" t="s">
        <v>235</v>
      </c>
      <c r="E85" s="35"/>
      <c r="F85" s="36"/>
      <c r="G85" s="37"/>
      <c r="H85" s="47" t="s">
        <v>93</v>
      </c>
      <c r="I85" s="93" t="s">
        <v>240</v>
      </c>
      <c r="J85" s="31">
        <v>4.95</v>
      </c>
      <c r="K85" s="31">
        <f>J85*C85</f>
        <v>0</v>
      </c>
      <c r="M85" s="22"/>
    </row>
    <row r="86" spans="2:13" s="4" customFormat="1" ht="13.5" customHeight="1" x14ac:dyDescent="0.3">
      <c r="B86" s="62">
        <f>IF($L$25=TRUE,IF($F$33=TRUE,0,$D$15),IF($F$33=TRUE,0,0))</f>
        <v>0</v>
      </c>
      <c r="C86" s="66">
        <f t="shared" si="2"/>
        <v>0</v>
      </c>
      <c r="D86" s="35" t="s">
        <v>236</v>
      </c>
      <c r="E86" s="35"/>
      <c r="F86" s="36"/>
      <c r="G86" s="37"/>
      <c r="H86" s="47" t="s">
        <v>94</v>
      </c>
      <c r="I86" s="93" t="s">
        <v>240</v>
      </c>
      <c r="J86" s="31">
        <v>3.25</v>
      </c>
      <c r="K86" s="31">
        <f>J86*C86</f>
        <v>0</v>
      </c>
      <c r="M86" s="22"/>
    </row>
    <row r="87" spans="2:13" s="4" customFormat="1" ht="13.5" customHeight="1" x14ac:dyDescent="0.3">
      <c r="B87" s="62">
        <f>IF($L$25=TRUE,IF($F$33=TRUE,0,0),IF($F$33=TRUE,$D$15,0))</f>
        <v>0</v>
      </c>
      <c r="C87" s="66">
        <f t="shared" si="2"/>
        <v>0</v>
      </c>
      <c r="D87" s="35" t="s">
        <v>237</v>
      </c>
      <c r="E87" s="35"/>
      <c r="F87" s="36"/>
      <c r="G87" s="37"/>
      <c r="H87" s="47" t="s">
        <v>95</v>
      </c>
      <c r="I87" s="93" t="s">
        <v>240</v>
      </c>
      <c r="J87" s="31">
        <v>1.7</v>
      </c>
      <c r="K87" s="31">
        <f>J87*C87</f>
        <v>0</v>
      </c>
      <c r="M87" s="22"/>
    </row>
    <row r="88" spans="2:13" s="4" customFormat="1" ht="13.5" customHeight="1" x14ac:dyDescent="0.3">
      <c r="B88" s="30"/>
      <c r="C88" s="68"/>
      <c r="D88" s="38" t="s">
        <v>28</v>
      </c>
      <c r="E88" s="38"/>
      <c r="F88" s="39"/>
      <c r="G88" s="39"/>
      <c r="H88" s="48"/>
      <c r="I88" s="48"/>
      <c r="J88" s="88"/>
      <c r="K88" s="89"/>
      <c r="M88" s="22">
        <v>0</v>
      </c>
    </row>
    <row r="89" spans="2:13" s="4" customFormat="1" ht="13.5" customHeight="1" x14ac:dyDescent="0.3">
      <c r="B89" s="30"/>
      <c r="C89" s="68"/>
      <c r="D89" s="44" t="s">
        <v>23</v>
      </c>
      <c r="E89" s="44"/>
      <c r="F89" s="36"/>
      <c r="G89" s="37"/>
      <c r="H89" s="47"/>
      <c r="I89" s="94"/>
      <c r="J89" s="32"/>
      <c r="K89" s="31"/>
      <c r="M89" s="22">
        <v>0</v>
      </c>
    </row>
    <row r="90" spans="2:13" s="4" customFormat="1" ht="13.5" customHeight="1" x14ac:dyDescent="0.3">
      <c r="B90" s="62">
        <f>$D$16</f>
        <v>0</v>
      </c>
      <c r="C90" s="66">
        <f t="shared" si="2"/>
        <v>0</v>
      </c>
      <c r="D90" s="35" t="s">
        <v>209</v>
      </c>
      <c r="E90" s="35"/>
      <c r="F90" s="36"/>
      <c r="G90" s="37"/>
      <c r="H90" s="47" t="s">
        <v>103</v>
      </c>
      <c r="I90" s="93" t="s">
        <v>240</v>
      </c>
      <c r="J90" s="31">
        <v>7.8000000000000007</v>
      </c>
      <c r="K90" s="31">
        <f t="shared" ref="K90:K95" si="11">$L$41*J90*C90</f>
        <v>0</v>
      </c>
      <c r="M90" s="22"/>
    </row>
    <row r="91" spans="2:13" s="4" customFormat="1" ht="13.5" customHeight="1" x14ac:dyDescent="0.3">
      <c r="B91" s="62">
        <f t="shared" ref="B91:B95" si="12">$D$16</f>
        <v>0</v>
      </c>
      <c r="C91" s="66">
        <f t="shared" si="2"/>
        <v>0</v>
      </c>
      <c r="D91" s="35" t="s">
        <v>210</v>
      </c>
      <c r="E91" s="35"/>
      <c r="F91" s="36"/>
      <c r="G91" s="37"/>
      <c r="H91" s="47" t="s">
        <v>104</v>
      </c>
      <c r="I91" s="93" t="s">
        <v>240</v>
      </c>
      <c r="J91" s="31">
        <v>8.35</v>
      </c>
      <c r="K91" s="31">
        <f t="shared" si="11"/>
        <v>0</v>
      </c>
      <c r="M91" s="22"/>
    </row>
    <row r="92" spans="2:13" s="4" customFormat="1" ht="13.5" customHeight="1" x14ac:dyDescent="0.3">
      <c r="B92" s="62">
        <f t="shared" si="12"/>
        <v>0</v>
      </c>
      <c r="C92" s="66">
        <f t="shared" si="2"/>
        <v>0</v>
      </c>
      <c r="D92" s="35" t="s">
        <v>211</v>
      </c>
      <c r="E92" s="35"/>
      <c r="F92" s="36"/>
      <c r="G92" s="37"/>
      <c r="H92" s="47" t="s">
        <v>105</v>
      </c>
      <c r="I92" s="93" t="s">
        <v>240</v>
      </c>
      <c r="J92" s="31">
        <v>10.450000000000001</v>
      </c>
      <c r="K92" s="31">
        <f t="shared" si="11"/>
        <v>0</v>
      </c>
      <c r="M92" s="22"/>
    </row>
    <row r="93" spans="2:13" s="4" customFormat="1" ht="13.5" customHeight="1" x14ac:dyDescent="0.3">
      <c r="B93" s="62">
        <f t="shared" si="12"/>
        <v>0</v>
      </c>
      <c r="C93" s="66">
        <f t="shared" si="2"/>
        <v>0</v>
      </c>
      <c r="D93" s="35" t="s">
        <v>212</v>
      </c>
      <c r="E93" s="35"/>
      <c r="F93" s="36"/>
      <c r="G93" s="37"/>
      <c r="H93" s="47" t="s">
        <v>106</v>
      </c>
      <c r="I93" s="93" t="s">
        <v>240</v>
      </c>
      <c r="J93" s="31">
        <v>8.65</v>
      </c>
      <c r="K93" s="31">
        <f t="shared" si="11"/>
        <v>0</v>
      </c>
      <c r="M93" s="22"/>
    </row>
    <row r="94" spans="2:13" s="4" customFormat="1" ht="13.5" customHeight="1" x14ac:dyDescent="0.3">
      <c r="B94" s="62">
        <f>IF($F$26=TRUE,0,$D$16)</f>
        <v>0</v>
      </c>
      <c r="C94" s="66">
        <f t="shared" si="2"/>
        <v>0</v>
      </c>
      <c r="D94" s="35" t="s">
        <v>213</v>
      </c>
      <c r="E94" s="35"/>
      <c r="F94" s="36"/>
      <c r="G94" s="37"/>
      <c r="H94" s="84" t="s">
        <v>108</v>
      </c>
      <c r="I94" s="92" t="s">
        <v>242</v>
      </c>
      <c r="J94" s="31">
        <v>10.850000000000001</v>
      </c>
      <c r="K94" s="31">
        <f t="shared" si="11"/>
        <v>0</v>
      </c>
      <c r="M94" s="22"/>
    </row>
    <row r="95" spans="2:13" s="4" customFormat="1" ht="13.5" customHeight="1" x14ac:dyDescent="0.3">
      <c r="B95" s="62">
        <f t="shared" si="12"/>
        <v>0</v>
      </c>
      <c r="C95" s="66">
        <f t="shared" si="2"/>
        <v>0</v>
      </c>
      <c r="D95" s="35" t="s">
        <v>214</v>
      </c>
      <c r="E95" s="35"/>
      <c r="F95" s="36"/>
      <c r="G95" s="37"/>
      <c r="H95" s="47" t="s">
        <v>107</v>
      </c>
      <c r="I95" s="93" t="s">
        <v>240</v>
      </c>
      <c r="J95" s="31">
        <v>5.95</v>
      </c>
      <c r="K95" s="31">
        <f t="shared" si="11"/>
        <v>0</v>
      </c>
      <c r="M95" s="22"/>
    </row>
    <row r="96" spans="2:13" s="4" customFormat="1" ht="13.5" customHeight="1" x14ac:dyDescent="0.3">
      <c r="B96" s="30"/>
      <c r="C96" s="68"/>
      <c r="D96" s="44" t="s">
        <v>25</v>
      </c>
      <c r="E96" s="44"/>
      <c r="F96" s="36"/>
      <c r="G96" s="37"/>
      <c r="H96" s="47"/>
      <c r="I96" s="94"/>
      <c r="J96" s="31"/>
      <c r="K96" s="31"/>
      <c r="M96" s="22">
        <v>0</v>
      </c>
    </row>
    <row r="97" spans="2:13" s="4" customFormat="1" ht="13.5" customHeight="1" x14ac:dyDescent="0.3">
      <c r="B97" s="62">
        <f>$I$16</f>
        <v>0</v>
      </c>
      <c r="C97" s="66">
        <f t="shared" si="2"/>
        <v>0</v>
      </c>
      <c r="D97" s="35" t="s">
        <v>96</v>
      </c>
      <c r="E97" s="35"/>
      <c r="F97" s="36"/>
      <c r="G97" s="37"/>
      <c r="H97" s="47" t="s">
        <v>109</v>
      </c>
      <c r="I97" s="95" t="s">
        <v>241</v>
      </c>
      <c r="J97" s="31">
        <v>142</v>
      </c>
      <c r="K97" s="31">
        <f t="shared" ref="K97:K104" si="13">J97*C97</f>
        <v>0</v>
      </c>
      <c r="M97" s="22"/>
    </row>
    <row r="98" spans="2:13" s="4" customFormat="1" ht="13.5" customHeight="1" x14ac:dyDescent="0.3">
      <c r="B98" s="62">
        <f t="shared" ref="B98:B106" si="14">$I$16</f>
        <v>0</v>
      </c>
      <c r="C98" s="66">
        <f t="shared" si="2"/>
        <v>0</v>
      </c>
      <c r="D98" s="35" t="s">
        <v>97</v>
      </c>
      <c r="E98" s="35"/>
      <c r="F98" s="36"/>
      <c r="G98" s="37"/>
      <c r="H98" s="47" t="s">
        <v>110</v>
      </c>
      <c r="I98" s="95" t="s">
        <v>241</v>
      </c>
      <c r="J98" s="31">
        <v>152</v>
      </c>
      <c r="K98" s="31">
        <f t="shared" si="13"/>
        <v>0</v>
      </c>
      <c r="M98" s="22"/>
    </row>
    <row r="99" spans="2:13" s="4" customFormat="1" ht="13.5" customHeight="1" x14ac:dyDescent="0.3">
      <c r="B99" s="62">
        <f>IF($L$34=TRUE,0,$I$16)</f>
        <v>0</v>
      </c>
      <c r="C99" s="66">
        <f t="shared" si="2"/>
        <v>0</v>
      </c>
      <c r="D99" s="35" t="s">
        <v>160</v>
      </c>
      <c r="E99" s="35"/>
      <c r="F99" s="36"/>
      <c r="G99" s="37"/>
      <c r="H99" s="47" t="s">
        <v>111</v>
      </c>
      <c r="I99" s="95" t="s">
        <v>241</v>
      </c>
      <c r="J99" s="31">
        <v>198</v>
      </c>
      <c r="K99" s="31">
        <f t="shared" si="13"/>
        <v>0</v>
      </c>
      <c r="M99" s="22"/>
    </row>
    <row r="100" spans="2:13" s="4" customFormat="1" ht="13.5" customHeight="1" x14ac:dyDescent="0.3">
      <c r="B100" s="62">
        <f t="shared" si="14"/>
        <v>0</v>
      </c>
      <c r="C100" s="66">
        <f t="shared" si="2"/>
        <v>0</v>
      </c>
      <c r="D100" s="35" t="s">
        <v>98</v>
      </c>
      <c r="E100" s="35"/>
      <c r="F100" s="36"/>
      <c r="G100" s="37"/>
      <c r="H100" s="47" t="s">
        <v>112</v>
      </c>
      <c r="I100" s="94"/>
      <c r="J100" s="31">
        <v>17.8</v>
      </c>
      <c r="K100" s="31">
        <f t="shared" si="13"/>
        <v>0</v>
      </c>
      <c r="M100" s="22"/>
    </row>
    <row r="101" spans="2:13" s="4" customFormat="1" ht="13.5" customHeight="1" x14ac:dyDescent="0.3">
      <c r="B101" s="62">
        <f t="shared" si="14"/>
        <v>0</v>
      </c>
      <c r="C101" s="66">
        <f t="shared" si="2"/>
        <v>0</v>
      </c>
      <c r="D101" s="35" t="s">
        <v>99</v>
      </c>
      <c r="E101" s="35"/>
      <c r="F101" s="36"/>
      <c r="G101" s="37"/>
      <c r="H101" s="47" t="s">
        <v>113</v>
      </c>
      <c r="I101" s="94"/>
      <c r="J101" s="31">
        <v>18.75</v>
      </c>
      <c r="K101" s="31">
        <f t="shared" si="13"/>
        <v>0</v>
      </c>
      <c r="M101" s="22"/>
    </row>
    <row r="102" spans="2:13" s="4" customFormat="1" ht="13.5" customHeight="1" x14ac:dyDescent="0.3">
      <c r="B102" s="62">
        <f t="shared" si="14"/>
        <v>0</v>
      </c>
      <c r="C102" s="66">
        <f t="shared" ref="C102:C150" si="15">B102</f>
        <v>0</v>
      </c>
      <c r="D102" s="35" t="s">
        <v>100</v>
      </c>
      <c r="E102" s="35"/>
      <c r="F102" s="36"/>
      <c r="G102" s="37"/>
      <c r="H102" s="47" t="s">
        <v>114</v>
      </c>
      <c r="I102" s="94"/>
      <c r="J102" s="31">
        <v>23.8</v>
      </c>
      <c r="K102" s="31">
        <f t="shared" si="13"/>
        <v>0</v>
      </c>
      <c r="M102" s="22"/>
    </row>
    <row r="103" spans="2:13" s="4" customFormat="1" ht="13.5" customHeight="1" x14ac:dyDescent="0.3">
      <c r="B103" s="62">
        <f t="shared" si="14"/>
        <v>0</v>
      </c>
      <c r="C103" s="66">
        <f t="shared" si="15"/>
        <v>0</v>
      </c>
      <c r="D103" s="35" t="s">
        <v>101</v>
      </c>
      <c r="E103" s="35"/>
      <c r="F103" s="36"/>
      <c r="G103" s="37"/>
      <c r="H103" s="47" t="s">
        <v>115</v>
      </c>
      <c r="I103" s="94"/>
      <c r="J103" s="31">
        <v>20</v>
      </c>
      <c r="K103" s="31">
        <f t="shared" si="13"/>
        <v>0</v>
      </c>
      <c r="M103" s="22"/>
    </row>
    <row r="104" spans="2:13" s="4" customFormat="1" ht="13.5" customHeight="1" x14ac:dyDescent="0.3">
      <c r="B104" s="62">
        <f>IF($F$26=TRUE,0,$I$16)</f>
        <v>0</v>
      </c>
      <c r="C104" s="66">
        <f t="shared" si="15"/>
        <v>0</v>
      </c>
      <c r="D104" s="35" t="s">
        <v>102</v>
      </c>
      <c r="E104" s="35"/>
      <c r="F104" s="36"/>
      <c r="G104" s="37"/>
      <c r="H104" s="47" t="s">
        <v>116</v>
      </c>
      <c r="I104" s="92" t="s">
        <v>242</v>
      </c>
      <c r="J104" s="31">
        <v>13.950000000000001</v>
      </c>
      <c r="K104" s="31">
        <f t="shared" si="13"/>
        <v>0</v>
      </c>
      <c r="M104" s="22"/>
    </row>
    <row r="105" spans="2:13" s="4" customFormat="1" ht="13.5" customHeight="1" x14ac:dyDescent="0.3">
      <c r="B105" s="30"/>
      <c r="C105" s="68"/>
      <c r="D105" s="44" t="s">
        <v>26</v>
      </c>
      <c r="E105" s="44"/>
      <c r="F105" s="36"/>
      <c r="G105" s="37"/>
      <c r="H105" s="47"/>
      <c r="I105" s="94"/>
      <c r="J105" s="31"/>
      <c r="K105" s="31"/>
      <c r="M105" s="22"/>
    </row>
    <row r="106" spans="2:13" s="4" customFormat="1" ht="13.5" customHeight="1" x14ac:dyDescent="0.3">
      <c r="B106" s="62">
        <f t="shared" si="14"/>
        <v>0</v>
      </c>
      <c r="C106" s="66">
        <f t="shared" si="15"/>
        <v>0</v>
      </c>
      <c r="D106" s="35" t="s">
        <v>234</v>
      </c>
      <c r="E106" s="35"/>
      <c r="F106" s="36"/>
      <c r="G106" s="37"/>
      <c r="H106" s="47" t="s">
        <v>117</v>
      </c>
      <c r="I106" s="94"/>
      <c r="J106" s="31">
        <v>136.5</v>
      </c>
      <c r="K106" s="31">
        <f>J106*C106</f>
        <v>0</v>
      </c>
      <c r="M106" s="22"/>
    </row>
    <row r="107" spans="2:13" s="4" customFormat="1" ht="13.5" customHeight="1" x14ac:dyDescent="0.3">
      <c r="B107" s="30"/>
      <c r="C107" s="68"/>
      <c r="D107" s="44" t="s">
        <v>24</v>
      </c>
      <c r="E107" s="44"/>
      <c r="F107" s="36"/>
      <c r="G107" s="37"/>
      <c r="H107" s="47"/>
      <c r="I107" s="94"/>
      <c r="J107" s="31"/>
      <c r="K107" s="31"/>
      <c r="M107" s="22"/>
    </row>
    <row r="108" spans="2:13" s="4" customFormat="1" ht="13.5" customHeight="1" x14ac:dyDescent="0.3">
      <c r="B108" s="62">
        <f>IF($L$26=TRUE,IF($F$34=TRUE,0,0),IF($F$34=TRUE,0,$D$16))</f>
        <v>0</v>
      </c>
      <c r="C108" s="66">
        <f t="shared" si="15"/>
        <v>0</v>
      </c>
      <c r="D108" s="35" t="s">
        <v>235</v>
      </c>
      <c r="E108" s="35"/>
      <c r="F108" s="36"/>
      <c r="G108" s="37"/>
      <c r="H108" s="47" t="s">
        <v>118</v>
      </c>
      <c r="I108" s="93" t="s">
        <v>240</v>
      </c>
      <c r="J108" s="31">
        <v>4.95</v>
      </c>
      <c r="K108" s="31">
        <f>J108*C108</f>
        <v>0</v>
      </c>
      <c r="M108" s="22"/>
    </row>
    <row r="109" spans="2:13" s="4" customFormat="1" ht="13.5" customHeight="1" x14ac:dyDescent="0.3">
      <c r="B109" s="62">
        <f>IF($L$26=TRUE,IF($F$34=TRUE,0,$D$16),IF($F$34=TRUE,0,0))</f>
        <v>0</v>
      </c>
      <c r="C109" s="66">
        <f t="shared" si="15"/>
        <v>0</v>
      </c>
      <c r="D109" s="35" t="s">
        <v>236</v>
      </c>
      <c r="E109" s="35"/>
      <c r="F109" s="36"/>
      <c r="G109" s="37"/>
      <c r="H109" s="47" t="s">
        <v>119</v>
      </c>
      <c r="I109" s="93" t="s">
        <v>240</v>
      </c>
      <c r="J109" s="31">
        <v>3.25</v>
      </c>
      <c r="K109" s="31">
        <f>J109*C109</f>
        <v>0</v>
      </c>
      <c r="M109" s="22"/>
    </row>
    <row r="110" spans="2:13" s="4" customFormat="1" ht="13.5" customHeight="1" x14ac:dyDescent="0.3">
      <c r="B110" s="62">
        <f>IF($L$26=TRUE,IF($F$34=TRUE,0,0),IF($F$34=TRUE,$D$16,0))</f>
        <v>0</v>
      </c>
      <c r="C110" s="66">
        <f t="shared" si="15"/>
        <v>0</v>
      </c>
      <c r="D110" s="35" t="s">
        <v>237</v>
      </c>
      <c r="E110" s="35"/>
      <c r="F110" s="36"/>
      <c r="G110" s="37"/>
      <c r="H110" s="47" t="s">
        <v>120</v>
      </c>
      <c r="I110" s="93" t="s">
        <v>240</v>
      </c>
      <c r="J110" s="31">
        <v>1.7</v>
      </c>
      <c r="K110" s="31">
        <f>J110*C110</f>
        <v>0</v>
      </c>
      <c r="M110" s="22"/>
    </row>
    <row r="111" spans="2:13" s="4" customFormat="1" ht="13.5" customHeight="1" x14ac:dyDescent="0.3">
      <c r="B111" s="30"/>
      <c r="C111" s="68"/>
      <c r="D111" s="38" t="s">
        <v>29</v>
      </c>
      <c r="E111" s="38"/>
      <c r="F111" s="39"/>
      <c r="G111" s="39"/>
      <c r="H111" s="48"/>
      <c r="I111" s="48"/>
      <c r="J111" s="88"/>
      <c r="K111" s="89"/>
      <c r="M111" s="22">
        <v>0</v>
      </c>
    </row>
    <row r="112" spans="2:13" s="4" customFormat="1" ht="13.5" customHeight="1" x14ac:dyDescent="0.3">
      <c r="B112" s="30"/>
      <c r="C112" s="68"/>
      <c r="D112" s="44" t="s">
        <v>23</v>
      </c>
      <c r="E112" s="44"/>
      <c r="F112" s="36"/>
      <c r="G112" s="37"/>
      <c r="I112" s="94"/>
      <c r="J112" s="32"/>
      <c r="K112" s="31"/>
      <c r="M112" s="22">
        <v>0</v>
      </c>
    </row>
    <row r="113" spans="2:13" s="4" customFormat="1" ht="13.5" customHeight="1" x14ac:dyDescent="0.3">
      <c r="B113" s="62">
        <f>$D$17</f>
        <v>0</v>
      </c>
      <c r="C113" s="66">
        <f t="shared" si="15"/>
        <v>0</v>
      </c>
      <c r="D113" s="35" t="s">
        <v>215</v>
      </c>
      <c r="E113" s="35"/>
      <c r="F113" s="36"/>
      <c r="G113" s="37"/>
      <c r="H113" s="47" t="s">
        <v>142</v>
      </c>
      <c r="I113" s="93" t="s">
        <v>240</v>
      </c>
      <c r="J113" s="31">
        <v>8.35</v>
      </c>
      <c r="K113" s="31">
        <f t="shared" ref="K113:K118" si="16">$L$41*J113*C113</f>
        <v>0</v>
      </c>
      <c r="M113" s="22"/>
    </row>
    <row r="114" spans="2:13" s="4" customFormat="1" ht="13.5" customHeight="1" x14ac:dyDescent="0.3">
      <c r="B114" s="62">
        <f t="shared" ref="B114:B118" si="17">$D$17</f>
        <v>0</v>
      </c>
      <c r="C114" s="66">
        <f t="shared" si="15"/>
        <v>0</v>
      </c>
      <c r="D114" s="35" t="s">
        <v>216</v>
      </c>
      <c r="E114" s="35"/>
      <c r="F114" s="36"/>
      <c r="G114" s="37"/>
      <c r="H114" s="47" t="s">
        <v>143</v>
      </c>
      <c r="I114" s="93" t="s">
        <v>240</v>
      </c>
      <c r="J114" s="31">
        <v>8.35</v>
      </c>
      <c r="K114" s="31">
        <f t="shared" si="16"/>
        <v>0</v>
      </c>
      <c r="M114" s="22"/>
    </row>
    <row r="115" spans="2:13" s="4" customFormat="1" ht="13.5" customHeight="1" x14ac:dyDescent="0.3">
      <c r="B115" s="62">
        <f t="shared" si="17"/>
        <v>0</v>
      </c>
      <c r="C115" s="66">
        <f t="shared" si="15"/>
        <v>0</v>
      </c>
      <c r="D115" s="35" t="s">
        <v>217</v>
      </c>
      <c r="E115" s="35"/>
      <c r="F115" s="36"/>
      <c r="G115" s="37"/>
      <c r="H115" s="47" t="s">
        <v>144</v>
      </c>
      <c r="I115" s="93" t="s">
        <v>240</v>
      </c>
      <c r="J115" s="31">
        <v>10.450000000000001</v>
      </c>
      <c r="K115" s="31">
        <f t="shared" si="16"/>
        <v>0</v>
      </c>
      <c r="M115" s="22"/>
    </row>
    <row r="116" spans="2:13" s="4" customFormat="1" ht="13.5" customHeight="1" x14ac:dyDescent="0.3">
      <c r="B116" s="62">
        <f t="shared" si="17"/>
        <v>0</v>
      </c>
      <c r="C116" s="66">
        <f t="shared" si="15"/>
        <v>0</v>
      </c>
      <c r="D116" s="35" t="s">
        <v>218</v>
      </c>
      <c r="E116" s="35"/>
      <c r="F116" s="36"/>
      <c r="G116" s="37"/>
      <c r="H116" s="47" t="s">
        <v>145</v>
      </c>
      <c r="I116" s="93" t="s">
        <v>240</v>
      </c>
      <c r="J116" s="31">
        <v>8.65</v>
      </c>
      <c r="K116" s="31">
        <f t="shared" si="16"/>
        <v>0</v>
      </c>
      <c r="M116" s="22"/>
    </row>
    <row r="117" spans="2:13" s="4" customFormat="1" ht="13.5" customHeight="1" x14ac:dyDescent="0.3">
      <c r="B117" s="62">
        <f>IF($F$27=TRUE,0,$D$17)</f>
        <v>0</v>
      </c>
      <c r="C117" s="66">
        <f t="shared" si="15"/>
        <v>0</v>
      </c>
      <c r="D117" s="35" t="s">
        <v>219</v>
      </c>
      <c r="E117" s="35"/>
      <c r="F117" s="36"/>
      <c r="G117" s="37"/>
      <c r="H117" s="47" t="s">
        <v>147</v>
      </c>
      <c r="I117" s="92" t="s">
        <v>242</v>
      </c>
      <c r="J117" s="31">
        <v>17.350000000000001</v>
      </c>
      <c r="K117" s="31">
        <f t="shared" si="16"/>
        <v>0</v>
      </c>
      <c r="M117" s="22"/>
    </row>
    <row r="118" spans="2:13" s="4" customFormat="1" ht="13.5" customHeight="1" x14ac:dyDescent="0.3">
      <c r="B118" s="62">
        <f t="shared" si="17"/>
        <v>0</v>
      </c>
      <c r="C118" s="66">
        <f t="shared" si="15"/>
        <v>0</v>
      </c>
      <c r="D118" s="35" t="s">
        <v>220</v>
      </c>
      <c r="E118" s="35"/>
      <c r="F118" s="36"/>
      <c r="G118" s="37"/>
      <c r="H118" s="47" t="s">
        <v>146</v>
      </c>
      <c r="I118" s="93" t="s">
        <v>240</v>
      </c>
      <c r="J118" s="31">
        <v>5.65</v>
      </c>
      <c r="K118" s="31">
        <f t="shared" si="16"/>
        <v>0</v>
      </c>
      <c r="M118" s="22"/>
    </row>
    <row r="119" spans="2:13" s="4" customFormat="1" ht="13.5" customHeight="1" x14ac:dyDescent="0.3">
      <c r="B119" s="30"/>
      <c r="C119" s="68"/>
      <c r="D119" s="44" t="s">
        <v>25</v>
      </c>
      <c r="E119" s="44"/>
      <c r="F119" s="36"/>
      <c r="G119" s="37"/>
      <c r="H119" s="47"/>
      <c r="I119" s="94"/>
      <c r="J119" s="31"/>
      <c r="K119" s="31"/>
      <c r="M119" s="22">
        <v>0</v>
      </c>
    </row>
    <row r="120" spans="2:13" s="4" customFormat="1" ht="13.5" customHeight="1" x14ac:dyDescent="0.3">
      <c r="B120" s="62">
        <f>$I$17</f>
        <v>0</v>
      </c>
      <c r="C120" s="66">
        <f t="shared" si="15"/>
        <v>0</v>
      </c>
      <c r="D120" s="35" t="s">
        <v>121</v>
      </c>
      <c r="E120" s="35"/>
      <c r="F120" s="36"/>
      <c r="G120" s="37"/>
      <c r="H120" s="47" t="s">
        <v>148</v>
      </c>
      <c r="I120" s="95" t="s">
        <v>241</v>
      </c>
      <c r="J120" s="31">
        <v>138</v>
      </c>
      <c r="K120" s="31">
        <f t="shared" ref="K120:K127" si="18">J120*C120</f>
        <v>0</v>
      </c>
      <c r="M120" s="22"/>
    </row>
    <row r="121" spans="2:13" s="4" customFormat="1" ht="13.5" customHeight="1" x14ac:dyDescent="0.3">
      <c r="B121" s="62">
        <f t="shared" ref="B121:B129" si="19">$I$17</f>
        <v>0</v>
      </c>
      <c r="C121" s="66">
        <f t="shared" si="15"/>
        <v>0</v>
      </c>
      <c r="D121" s="35" t="s">
        <v>122</v>
      </c>
      <c r="E121" s="35"/>
      <c r="F121" s="36"/>
      <c r="G121" s="37"/>
      <c r="H121" s="47" t="s">
        <v>149</v>
      </c>
      <c r="I121" s="95" t="s">
        <v>241</v>
      </c>
      <c r="J121" s="31">
        <v>147</v>
      </c>
      <c r="K121" s="31">
        <f t="shared" si="18"/>
        <v>0</v>
      </c>
      <c r="M121" s="22"/>
    </row>
    <row r="122" spans="2:13" s="4" customFormat="1" ht="13.5" customHeight="1" x14ac:dyDescent="0.3">
      <c r="B122" s="62">
        <f>IF($L$35=TRUE,0,$I$17)</f>
        <v>0</v>
      </c>
      <c r="C122" s="66">
        <f t="shared" si="15"/>
        <v>0</v>
      </c>
      <c r="D122" s="35" t="s">
        <v>247</v>
      </c>
      <c r="E122" s="35"/>
      <c r="F122" s="36"/>
      <c r="G122" s="37"/>
      <c r="H122" s="47" t="s">
        <v>150</v>
      </c>
      <c r="I122" s="95" t="s">
        <v>241</v>
      </c>
      <c r="J122" s="31">
        <v>198</v>
      </c>
      <c r="K122" s="31">
        <f t="shared" si="18"/>
        <v>0</v>
      </c>
      <c r="M122" s="22"/>
    </row>
    <row r="123" spans="2:13" s="4" customFormat="1" ht="13.5" customHeight="1" x14ac:dyDescent="0.3">
      <c r="B123" s="62">
        <f t="shared" si="19"/>
        <v>0</v>
      </c>
      <c r="C123" s="66">
        <f t="shared" si="15"/>
        <v>0</v>
      </c>
      <c r="D123" s="35" t="s">
        <v>123</v>
      </c>
      <c r="E123" s="35"/>
      <c r="F123" s="36"/>
      <c r="G123" s="37"/>
      <c r="H123" s="47" t="s">
        <v>151</v>
      </c>
      <c r="I123" s="94"/>
      <c r="J123" s="31">
        <v>16.900000000000002</v>
      </c>
      <c r="K123" s="31">
        <f t="shared" si="18"/>
        <v>0</v>
      </c>
      <c r="M123" s="22"/>
    </row>
    <row r="124" spans="2:13" s="4" customFormat="1" ht="13.5" customHeight="1" x14ac:dyDescent="0.3">
      <c r="B124" s="62">
        <f t="shared" si="19"/>
        <v>0</v>
      </c>
      <c r="C124" s="66">
        <f t="shared" si="15"/>
        <v>0</v>
      </c>
      <c r="D124" s="35" t="s">
        <v>124</v>
      </c>
      <c r="E124" s="35"/>
      <c r="F124" s="36"/>
      <c r="G124" s="37"/>
      <c r="H124" s="47" t="s">
        <v>152</v>
      </c>
      <c r="I124" s="94"/>
      <c r="J124" s="31">
        <v>18.150000000000002</v>
      </c>
      <c r="K124" s="31">
        <f t="shared" si="18"/>
        <v>0</v>
      </c>
      <c r="M124" s="22"/>
    </row>
    <row r="125" spans="2:13" s="4" customFormat="1" ht="13.5" customHeight="1" x14ac:dyDescent="0.3">
      <c r="B125" s="62">
        <f t="shared" si="19"/>
        <v>0</v>
      </c>
      <c r="C125" s="66">
        <f t="shared" si="15"/>
        <v>0</v>
      </c>
      <c r="D125" s="35" t="s">
        <v>125</v>
      </c>
      <c r="E125" s="35"/>
      <c r="F125" s="36"/>
      <c r="G125" s="37"/>
      <c r="H125" s="47" t="s">
        <v>153</v>
      </c>
      <c r="I125" s="94"/>
      <c r="J125" s="31">
        <v>23.200000000000003</v>
      </c>
      <c r="K125" s="31">
        <f t="shared" si="18"/>
        <v>0</v>
      </c>
      <c r="M125" s="22"/>
    </row>
    <row r="126" spans="2:13" s="4" customFormat="1" ht="13.5" customHeight="1" x14ac:dyDescent="0.3">
      <c r="B126" s="62">
        <f t="shared" si="19"/>
        <v>0</v>
      </c>
      <c r="C126" s="66">
        <f t="shared" si="15"/>
        <v>0</v>
      </c>
      <c r="D126" s="35" t="s">
        <v>126</v>
      </c>
      <c r="E126" s="35"/>
      <c r="F126" s="36"/>
      <c r="G126" s="37"/>
      <c r="H126" s="47" t="s">
        <v>154</v>
      </c>
      <c r="I126" s="94"/>
      <c r="J126" s="31">
        <v>19.25</v>
      </c>
      <c r="K126" s="31">
        <f t="shared" si="18"/>
        <v>0</v>
      </c>
      <c r="M126" s="22"/>
    </row>
    <row r="127" spans="2:13" s="4" customFormat="1" ht="13.5" customHeight="1" x14ac:dyDescent="0.3">
      <c r="B127" s="62">
        <f>IF($F$27=TRUE,0,$I$17)</f>
        <v>0</v>
      </c>
      <c r="C127" s="66">
        <f t="shared" si="15"/>
        <v>0</v>
      </c>
      <c r="D127" s="35" t="s">
        <v>127</v>
      </c>
      <c r="E127" s="35"/>
      <c r="F127" s="36"/>
      <c r="G127" s="37"/>
      <c r="H127" s="47" t="s">
        <v>155</v>
      </c>
      <c r="I127" s="92" t="s">
        <v>242</v>
      </c>
      <c r="J127" s="31">
        <v>13.350000000000001</v>
      </c>
      <c r="K127" s="31">
        <f t="shared" si="18"/>
        <v>0</v>
      </c>
      <c r="M127" s="22"/>
    </row>
    <row r="128" spans="2:13" s="4" customFormat="1" ht="13.5" customHeight="1" x14ac:dyDescent="0.3">
      <c r="B128" s="30"/>
      <c r="C128" s="68"/>
      <c r="D128" s="44" t="s">
        <v>26</v>
      </c>
      <c r="E128" s="44"/>
      <c r="F128" s="36"/>
      <c r="G128" s="37"/>
      <c r="H128" s="47"/>
      <c r="I128" s="94"/>
      <c r="J128" s="31">
        <v>0</v>
      </c>
      <c r="K128" s="31"/>
      <c r="M128" s="22"/>
    </row>
    <row r="129" spans="2:13" s="4" customFormat="1" ht="13.5" customHeight="1" x14ac:dyDescent="0.3">
      <c r="B129" s="62">
        <f t="shared" si="19"/>
        <v>0</v>
      </c>
      <c r="C129" s="66">
        <f t="shared" si="15"/>
        <v>0</v>
      </c>
      <c r="D129" s="35" t="s">
        <v>234</v>
      </c>
      <c r="E129" s="35"/>
      <c r="F129" s="36"/>
      <c r="G129" s="37"/>
      <c r="H129" s="47" t="s">
        <v>156</v>
      </c>
      <c r="I129" s="94"/>
      <c r="J129" s="31">
        <v>136.5</v>
      </c>
      <c r="K129" s="31">
        <f>J129*C129</f>
        <v>0</v>
      </c>
      <c r="M129" s="22"/>
    </row>
    <row r="130" spans="2:13" s="4" customFormat="1" ht="13.5" customHeight="1" x14ac:dyDescent="0.3">
      <c r="B130" s="30"/>
      <c r="C130" s="68"/>
      <c r="D130" s="44" t="s">
        <v>24</v>
      </c>
      <c r="E130" s="44"/>
      <c r="F130" s="36"/>
      <c r="G130" s="37"/>
      <c r="H130" s="47"/>
      <c r="I130" s="94"/>
      <c r="J130" s="31"/>
      <c r="K130" s="31"/>
      <c r="M130" s="22"/>
    </row>
    <row r="131" spans="2:13" s="4" customFormat="1" ht="13.5" customHeight="1" x14ac:dyDescent="0.3">
      <c r="B131" s="62">
        <f>IF($L$27=TRUE,IF($F$35=TRUE,0,0),IF($F$35=TRUE,0,$D$17))</f>
        <v>0</v>
      </c>
      <c r="C131" s="66">
        <f t="shared" si="15"/>
        <v>0</v>
      </c>
      <c r="D131" s="35" t="s">
        <v>235</v>
      </c>
      <c r="E131" s="35"/>
      <c r="F131" s="36"/>
      <c r="G131" s="37"/>
      <c r="H131" s="47" t="s">
        <v>157</v>
      </c>
      <c r="I131" s="93" t="s">
        <v>240</v>
      </c>
      <c r="J131" s="31">
        <v>4.95</v>
      </c>
      <c r="K131" s="31">
        <f>J131*C131</f>
        <v>0</v>
      </c>
      <c r="M131" s="22"/>
    </row>
    <row r="132" spans="2:13" s="4" customFormat="1" ht="13.5" customHeight="1" x14ac:dyDescent="0.3">
      <c r="B132" s="62">
        <f>IF($L$27=TRUE,IF($F$35=TRUE,0,$D$17),IF($F$35=TRUE,0,0))</f>
        <v>0</v>
      </c>
      <c r="C132" s="66">
        <f t="shared" si="15"/>
        <v>0</v>
      </c>
      <c r="D132" s="35" t="s">
        <v>236</v>
      </c>
      <c r="E132" s="35"/>
      <c r="F132" s="36"/>
      <c r="G132" s="37"/>
      <c r="H132" s="47" t="s">
        <v>158</v>
      </c>
      <c r="I132" s="93" t="s">
        <v>240</v>
      </c>
      <c r="J132" s="31">
        <v>3.25</v>
      </c>
      <c r="K132" s="31">
        <f>J132*C132</f>
        <v>0</v>
      </c>
      <c r="M132" s="22"/>
    </row>
    <row r="133" spans="2:13" s="4" customFormat="1" ht="13.5" customHeight="1" x14ac:dyDescent="0.3">
      <c r="B133" s="62">
        <f>IF($L$27=TRUE,IF($F$35=TRUE,0,0),IF($F$35=TRUE,$D$17,0))</f>
        <v>0</v>
      </c>
      <c r="C133" s="66">
        <f t="shared" si="15"/>
        <v>0</v>
      </c>
      <c r="D133" s="35" t="s">
        <v>237</v>
      </c>
      <c r="E133" s="35"/>
      <c r="F133" s="36"/>
      <c r="G133" s="37"/>
      <c r="H133" s="47" t="s">
        <v>159</v>
      </c>
      <c r="I133" s="93" t="s">
        <v>240</v>
      </c>
      <c r="J133" s="31">
        <v>1.7</v>
      </c>
      <c r="K133" s="31">
        <f>J133*C133</f>
        <v>0</v>
      </c>
      <c r="M133" s="22"/>
    </row>
    <row r="134" spans="2:13" s="4" customFormat="1" ht="13.5" customHeight="1" x14ac:dyDescent="0.3">
      <c r="B134" s="30"/>
      <c r="C134" s="68"/>
      <c r="D134" s="38" t="s">
        <v>30</v>
      </c>
      <c r="E134" s="38"/>
      <c r="F134" s="39"/>
      <c r="G134" s="39"/>
      <c r="H134" s="48"/>
      <c r="I134" s="48"/>
      <c r="J134" s="88"/>
      <c r="K134" s="89"/>
      <c r="M134" s="22">
        <v>0</v>
      </c>
    </row>
    <row r="135" spans="2:13" s="4" customFormat="1" ht="13.5" customHeight="1" x14ac:dyDescent="0.3">
      <c r="B135" s="30"/>
      <c r="C135" s="68"/>
      <c r="D135" s="44" t="s">
        <v>23</v>
      </c>
      <c r="E135" s="44"/>
      <c r="F135" s="36"/>
      <c r="G135" s="37"/>
      <c r="H135" s="47"/>
      <c r="I135" s="94"/>
      <c r="J135" s="32"/>
      <c r="K135" s="31"/>
      <c r="M135" s="22">
        <v>0</v>
      </c>
    </row>
    <row r="136" spans="2:13" s="4" customFormat="1" ht="13.5" customHeight="1" x14ac:dyDescent="0.3">
      <c r="B136" s="62">
        <f>$D$18</f>
        <v>0</v>
      </c>
      <c r="C136" s="66">
        <f t="shared" si="15"/>
        <v>0</v>
      </c>
      <c r="D136" s="35" t="s">
        <v>221</v>
      </c>
      <c r="E136" s="35"/>
      <c r="F136" s="36"/>
      <c r="G136" s="37"/>
      <c r="H136" s="47" t="s">
        <v>161</v>
      </c>
      <c r="I136" s="93" t="s">
        <v>240</v>
      </c>
      <c r="J136" s="31">
        <v>8.35</v>
      </c>
      <c r="K136" s="31">
        <f t="shared" ref="K136:K141" si="20">$L$41*J136*C136</f>
        <v>0</v>
      </c>
      <c r="M136" s="22"/>
    </row>
    <row r="137" spans="2:13" s="4" customFormat="1" ht="13.5" customHeight="1" x14ac:dyDescent="0.3">
      <c r="B137" s="62">
        <f t="shared" ref="B137:B141" si="21">$D$18</f>
        <v>0</v>
      </c>
      <c r="C137" s="66">
        <f t="shared" si="15"/>
        <v>0</v>
      </c>
      <c r="D137" s="35" t="s">
        <v>222</v>
      </c>
      <c r="E137" s="35"/>
      <c r="F137" s="36"/>
      <c r="G137" s="37"/>
      <c r="H137" s="47" t="s">
        <v>162</v>
      </c>
      <c r="I137" s="93" t="s">
        <v>240</v>
      </c>
      <c r="J137" s="31">
        <v>8.35</v>
      </c>
      <c r="K137" s="31">
        <f t="shared" si="20"/>
        <v>0</v>
      </c>
      <c r="M137" s="22"/>
    </row>
    <row r="138" spans="2:13" s="4" customFormat="1" ht="13.5" customHeight="1" x14ac:dyDescent="0.3">
      <c r="B138" s="62">
        <f t="shared" si="21"/>
        <v>0</v>
      </c>
      <c r="C138" s="66">
        <f t="shared" si="15"/>
        <v>0</v>
      </c>
      <c r="D138" s="35" t="s">
        <v>223</v>
      </c>
      <c r="E138" s="35"/>
      <c r="F138" s="36"/>
      <c r="G138" s="37"/>
      <c r="H138" s="47" t="s">
        <v>163</v>
      </c>
      <c r="I138" s="93" t="s">
        <v>240</v>
      </c>
      <c r="J138" s="31">
        <v>10.450000000000001</v>
      </c>
      <c r="K138" s="31">
        <f t="shared" si="20"/>
        <v>0</v>
      </c>
      <c r="M138" s="22"/>
    </row>
    <row r="139" spans="2:13" s="4" customFormat="1" ht="13.5" customHeight="1" x14ac:dyDescent="0.3">
      <c r="B139" s="62">
        <f t="shared" si="21"/>
        <v>0</v>
      </c>
      <c r="C139" s="66">
        <f t="shared" si="15"/>
        <v>0</v>
      </c>
      <c r="D139" s="35" t="s">
        <v>224</v>
      </c>
      <c r="E139" s="35"/>
      <c r="F139" s="36"/>
      <c r="G139" s="37"/>
      <c r="H139" s="47" t="s">
        <v>164</v>
      </c>
      <c r="I139" s="93" t="s">
        <v>240</v>
      </c>
      <c r="J139" s="31">
        <v>8.65</v>
      </c>
      <c r="K139" s="31">
        <f t="shared" si="20"/>
        <v>0</v>
      </c>
      <c r="M139" s="22"/>
    </row>
    <row r="140" spans="2:13" s="4" customFormat="1" ht="13.5" customHeight="1" x14ac:dyDescent="0.3">
      <c r="B140" s="62">
        <f>IF($F$28=TRUE,0,$D$18)</f>
        <v>0</v>
      </c>
      <c r="C140" s="66">
        <f t="shared" si="15"/>
        <v>0</v>
      </c>
      <c r="D140" s="35" t="s">
        <v>225</v>
      </c>
      <c r="E140" s="35"/>
      <c r="F140" s="36"/>
      <c r="G140" s="37"/>
      <c r="H140" s="47" t="s">
        <v>166</v>
      </c>
      <c r="I140" s="92" t="s">
        <v>242</v>
      </c>
      <c r="J140" s="31">
        <v>17.350000000000001</v>
      </c>
      <c r="K140" s="31">
        <f t="shared" si="20"/>
        <v>0</v>
      </c>
      <c r="M140" s="22"/>
    </row>
    <row r="141" spans="2:13" s="4" customFormat="1" ht="13.5" customHeight="1" x14ac:dyDescent="0.3">
      <c r="B141" s="62">
        <f t="shared" si="21"/>
        <v>0</v>
      </c>
      <c r="C141" s="66">
        <f t="shared" si="15"/>
        <v>0</v>
      </c>
      <c r="D141" s="35" t="s">
        <v>226</v>
      </c>
      <c r="E141" s="35"/>
      <c r="F141" s="36"/>
      <c r="G141" s="37"/>
      <c r="H141" s="47" t="s">
        <v>165</v>
      </c>
      <c r="I141" s="93" t="s">
        <v>240</v>
      </c>
      <c r="J141" s="31">
        <v>6.4</v>
      </c>
      <c r="K141" s="31">
        <f t="shared" si="20"/>
        <v>0</v>
      </c>
      <c r="M141" s="22"/>
    </row>
    <row r="142" spans="2:13" s="4" customFormat="1" ht="13.5" customHeight="1" x14ac:dyDescent="0.3">
      <c r="B142" s="30"/>
      <c r="C142" s="68"/>
      <c r="D142" s="44" t="s">
        <v>25</v>
      </c>
      <c r="E142" s="44"/>
      <c r="F142" s="36"/>
      <c r="G142" s="37"/>
      <c r="H142" s="47"/>
      <c r="I142" s="94"/>
      <c r="J142" s="31">
        <v>0</v>
      </c>
      <c r="K142" s="31"/>
      <c r="M142" s="22"/>
    </row>
    <row r="143" spans="2:13" s="4" customFormat="1" ht="13.5" customHeight="1" x14ac:dyDescent="0.3">
      <c r="B143" s="62">
        <f>$I$18</f>
        <v>0</v>
      </c>
      <c r="C143" s="66">
        <f t="shared" si="15"/>
        <v>0</v>
      </c>
      <c r="D143" s="35" t="s">
        <v>128</v>
      </c>
      <c r="E143" s="35"/>
      <c r="F143" s="36"/>
      <c r="G143" s="37"/>
      <c r="H143" s="47" t="s">
        <v>167</v>
      </c>
      <c r="I143" s="95" t="s">
        <v>241</v>
      </c>
      <c r="J143" s="31">
        <v>138</v>
      </c>
      <c r="K143" s="31">
        <f t="shared" ref="K143:K150" si="22">J143*C143</f>
        <v>0</v>
      </c>
      <c r="M143" s="22"/>
    </row>
    <row r="144" spans="2:13" s="4" customFormat="1" ht="13.5" customHeight="1" x14ac:dyDescent="0.3">
      <c r="B144" s="62">
        <f t="shared" ref="B144:B152" si="23">$I$18</f>
        <v>0</v>
      </c>
      <c r="C144" s="66">
        <f t="shared" si="15"/>
        <v>0</v>
      </c>
      <c r="D144" s="35" t="s">
        <v>129</v>
      </c>
      <c r="E144" s="35"/>
      <c r="F144" s="36"/>
      <c r="G144" s="37"/>
      <c r="H144" s="47" t="s">
        <v>168</v>
      </c>
      <c r="I144" s="95" t="s">
        <v>241</v>
      </c>
      <c r="J144" s="31">
        <v>147</v>
      </c>
      <c r="K144" s="31">
        <f t="shared" si="22"/>
        <v>0</v>
      </c>
      <c r="M144" s="22"/>
    </row>
    <row r="145" spans="2:13" s="4" customFormat="1" ht="13.5" customHeight="1" x14ac:dyDescent="0.3">
      <c r="B145" s="62">
        <f>IF($L$36=TRUE,0,$I$18)</f>
        <v>0</v>
      </c>
      <c r="C145" s="66">
        <f t="shared" si="15"/>
        <v>0</v>
      </c>
      <c r="D145" s="35" t="s">
        <v>248</v>
      </c>
      <c r="E145" s="35"/>
      <c r="F145" s="36"/>
      <c r="G145" s="37"/>
      <c r="H145" s="47" t="s">
        <v>169</v>
      </c>
      <c r="I145" s="95" t="s">
        <v>241</v>
      </c>
      <c r="J145" s="31">
        <v>227.5</v>
      </c>
      <c r="K145" s="31">
        <f t="shared" si="22"/>
        <v>0</v>
      </c>
      <c r="M145" s="22"/>
    </row>
    <row r="146" spans="2:13" s="4" customFormat="1" ht="13.5" customHeight="1" x14ac:dyDescent="0.3">
      <c r="B146" s="62">
        <f t="shared" si="23"/>
        <v>0</v>
      </c>
      <c r="C146" s="66">
        <f t="shared" si="15"/>
        <v>0</v>
      </c>
      <c r="D146" s="35" t="s">
        <v>130</v>
      </c>
      <c r="E146" s="35"/>
      <c r="F146" s="36"/>
      <c r="G146" s="37"/>
      <c r="H146" s="47" t="s">
        <v>170</v>
      </c>
      <c r="I146" s="94"/>
      <c r="J146" s="31">
        <v>17.25</v>
      </c>
      <c r="K146" s="31">
        <f t="shared" si="22"/>
        <v>0</v>
      </c>
      <c r="M146" s="22"/>
    </row>
    <row r="147" spans="2:13" s="4" customFormat="1" ht="13.5" customHeight="1" x14ac:dyDescent="0.3">
      <c r="B147" s="62">
        <f t="shared" si="23"/>
        <v>0</v>
      </c>
      <c r="C147" s="66">
        <f t="shared" si="15"/>
        <v>0</v>
      </c>
      <c r="D147" s="35" t="s">
        <v>131</v>
      </c>
      <c r="E147" s="35"/>
      <c r="F147" s="36"/>
      <c r="G147" s="37"/>
      <c r="H147" s="47" t="s">
        <v>171</v>
      </c>
      <c r="I147" s="94"/>
      <c r="J147" s="31">
        <v>18.25</v>
      </c>
      <c r="K147" s="31">
        <f t="shared" si="22"/>
        <v>0</v>
      </c>
      <c r="M147" s="22"/>
    </row>
    <row r="148" spans="2:13" s="4" customFormat="1" ht="13.5" customHeight="1" x14ac:dyDescent="0.3">
      <c r="B148" s="62">
        <f t="shared" si="23"/>
        <v>0</v>
      </c>
      <c r="C148" s="66">
        <f t="shared" si="15"/>
        <v>0</v>
      </c>
      <c r="D148" s="35" t="s">
        <v>132</v>
      </c>
      <c r="E148" s="35"/>
      <c r="F148" s="36"/>
      <c r="G148" s="37"/>
      <c r="H148" s="47" t="s">
        <v>172</v>
      </c>
      <c r="I148" s="94"/>
      <c r="J148" s="31">
        <v>23.200000000000003</v>
      </c>
      <c r="K148" s="31">
        <f t="shared" si="22"/>
        <v>0</v>
      </c>
      <c r="M148" s="22"/>
    </row>
    <row r="149" spans="2:13" s="4" customFormat="1" ht="13.5" customHeight="1" x14ac:dyDescent="0.3">
      <c r="B149" s="62">
        <f t="shared" si="23"/>
        <v>0</v>
      </c>
      <c r="C149" s="66">
        <f t="shared" si="15"/>
        <v>0</v>
      </c>
      <c r="D149" s="35" t="s">
        <v>133</v>
      </c>
      <c r="E149" s="35"/>
      <c r="F149" s="36"/>
      <c r="G149" s="37"/>
      <c r="H149" s="47" t="s">
        <v>173</v>
      </c>
      <c r="I149" s="94"/>
      <c r="J149" s="31">
        <v>19.05</v>
      </c>
      <c r="K149" s="31">
        <f t="shared" si="22"/>
        <v>0</v>
      </c>
      <c r="M149" s="22"/>
    </row>
    <row r="150" spans="2:13" s="4" customFormat="1" ht="13.5" customHeight="1" x14ac:dyDescent="0.3">
      <c r="B150" s="62">
        <f>IF($F$28=TRUE,0,$I$18)</f>
        <v>0</v>
      </c>
      <c r="C150" s="66">
        <f t="shared" si="15"/>
        <v>0</v>
      </c>
      <c r="D150" s="35" t="s">
        <v>134</v>
      </c>
      <c r="E150" s="35"/>
      <c r="F150" s="36"/>
      <c r="G150" s="37"/>
      <c r="H150" s="47" t="s">
        <v>174</v>
      </c>
      <c r="I150" s="92" t="s">
        <v>242</v>
      </c>
      <c r="J150" s="31">
        <v>14</v>
      </c>
      <c r="K150" s="31">
        <f t="shared" si="22"/>
        <v>0</v>
      </c>
      <c r="M150" s="22"/>
    </row>
    <row r="151" spans="2:13" s="4" customFormat="1" ht="13.5" customHeight="1" x14ac:dyDescent="0.3">
      <c r="B151" s="30"/>
      <c r="C151" s="68"/>
      <c r="D151" s="44" t="s">
        <v>26</v>
      </c>
      <c r="E151" s="44"/>
      <c r="F151" s="36"/>
      <c r="G151" s="37"/>
      <c r="H151" s="47"/>
      <c r="I151" s="94"/>
      <c r="J151" s="31">
        <v>0</v>
      </c>
      <c r="K151" s="31"/>
      <c r="M151" s="22"/>
    </row>
    <row r="152" spans="2:13" s="4" customFormat="1" ht="13.5" customHeight="1" x14ac:dyDescent="0.3">
      <c r="B152" s="62">
        <f t="shared" si="23"/>
        <v>0</v>
      </c>
      <c r="C152" s="66">
        <f t="shared" ref="C152:C179" si="24">B152</f>
        <v>0</v>
      </c>
      <c r="D152" s="35" t="s">
        <v>234</v>
      </c>
      <c r="E152" s="35"/>
      <c r="F152" s="36"/>
      <c r="G152" s="37"/>
      <c r="H152" s="47" t="s">
        <v>175</v>
      </c>
      <c r="I152" s="94"/>
      <c r="J152" s="31">
        <v>136.5</v>
      </c>
      <c r="K152" s="31">
        <f>J152*C152</f>
        <v>0</v>
      </c>
      <c r="M152" s="22"/>
    </row>
    <row r="153" spans="2:13" s="4" customFormat="1" ht="13.5" customHeight="1" x14ac:dyDescent="0.3">
      <c r="B153" s="30"/>
      <c r="C153" s="68"/>
      <c r="D153" s="44" t="s">
        <v>24</v>
      </c>
      <c r="E153" s="44"/>
      <c r="F153" s="36"/>
      <c r="G153" s="37"/>
      <c r="H153" s="47"/>
      <c r="I153" s="94"/>
      <c r="J153" s="31"/>
      <c r="K153" s="31"/>
      <c r="M153" s="22"/>
    </row>
    <row r="154" spans="2:13" s="4" customFormat="1" ht="13.5" customHeight="1" x14ac:dyDescent="0.3">
      <c r="B154" s="62">
        <f>IF($L$28=TRUE,IF($F$36=TRUE,0,0),IF($F$36=TRUE,0,$D$18))</f>
        <v>0</v>
      </c>
      <c r="C154" s="66">
        <f t="shared" si="24"/>
        <v>0</v>
      </c>
      <c r="D154" s="35" t="s">
        <v>235</v>
      </c>
      <c r="E154" s="35"/>
      <c r="F154" s="36"/>
      <c r="G154" s="37"/>
      <c r="H154" s="47" t="s">
        <v>176</v>
      </c>
      <c r="I154" s="93" t="s">
        <v>240</v>
      </c>
      <c r="J154" s="31">
        <v>4.95</v>
      </c>
      <c r="K154" s="31">
        <f>J154*C154</f>
        <v>0</v>
      </c>
      <c r="M154" s="22"/>
    </row>
    <row r="155" spans="2:13" s="4" customFormat="1" ht="13.5" customHeight="1" x14ac:dyDescent="0.3">
      <c r="B155" s="62">
        <f>IF($L$28=TRUE,IF($F$36=TRUE,0,$D$18),IF($F$36=TRUE,0,0))</f>
        <v>0</v>
      </c>
      <c r="C155" s="66">
        <f t="shared" si="24"/>
        <v>0</v>
      </c>
      <c r="D155" s="35" t="s">
        <v>236</v>
      </c>
      <c r="E155" s="35"/>
      <c r="F155" s="36"/>
      <c r="G155" s="37"/>
      <c r="H155" s="47" t="s">
        <v>177</v>
      </c>
      <c r="I155" s="93" t="s">
        <v>240</v>
      </c>
      <c r="J155" s="31">
        <v>3.25</v>
      </c>
      <c r="K155" s="31">
        <f>J155*C155</f>
        <v>0</v>
      </c>
      <c r="M155" s="22"/>
    </row>
    <row r="156" spans="2:13" s="4" customFormat="1" ht="13.5" customHeight="1" x14ac:dyDescent="0.3">
      <c r="B156" s="62">
        <f>IF($L$28=TRUE,IF($F$36=TRUE,0,0),IF($F$36=TRUE,$D$18,0))</f>
        <v>0</v>
      </c>
      <c r="C156" s="66">
        <f t="shared" si="24"/>
        <v>0</v>
      </c>
      <c r="D156" s="35" t="s">
        <v>237</v>
      </c>
      <c r="E156" s="35"/>
      <c r="F156" s="36"/>
      <c r="G156" s="37"/>
      <c r="H156" s="47" t="s">
        <v>178</v>
      </c>
      <c r="I156" s="93" t="s">
        <v>240</v>
      </c>
      <c r="J156" s="31">
        <v>1.7</v>
      </c>
      <c r="K156" s="31">
        <f>J156*C156</f>
        <v>0</v>
      </c>
      <c r="M156" s="22"/>
    </row>
    <row r="157" spans="2:13" s="4" customFormat="1" ht="13.5" customHeight="1" x14ac:dyDescent="0.3">
      <c r="B157" s="30"/>
      <c r="C157" s="68"/>
      <c r="D157" s="38" t="s">
        <v>31</v>
      </c>
      <c r="E157" s="38"/>
      <c r="F157" s="39"/>
      <c r="G157" s="39"/>
      <c r="H157" s="48"/>
      <c r="I157" s="48"/>
      <c r="J157" s="88"/>
      <c r="K157" s="89"/>
      <c r="M157" s="22">
        <v>0</v>
      </c>
    </row>
    <row r="158" spans="2:13" s="4" customFormat="1" ht="13.5" customHeight="1" x14ac:dyDescent="0.3">
      <c r="B158" s="30"/>
      <c r="C158" s="68"/>
      <c r="D158" s="44" t="s">
        <v>23</v>
      </c>
      <c r="E158" s="44"/>
      <c r="F158" s="36"/>
      <c r="G158" s="37"/>
      <c r="H158" s="47"/>
      <c r="I158" s="94"/>
      <c r="J158" s="32"/>
      <c r="K158" s="31"/>
      <c r="M158" s="22">
        <v>0</v>
      </c>
    </row>
    <row r="159" spans="2:13" s="4" customFormat="1" ht="13.5" customHeight="1" x14ac:dyDescent="0.3">
      <c r="B159" s="62">
        <f>$D$19</f>
        <v>0</v>
      </c>
      <c r="C159" s="66">
        <f t="shared" si="24"/>
        <v>0</v>
      </c>
      <c r="D159" s="35" t="s">
        <v>227</v>
      </c>
      <c r="E159" s="35"/>
      <c r="F159" s="36"/>
      <c r="G159" s="37"/>
      <c r="H159" s="47" t="s">
        <v>179</v>
      </c>
      <c r="I159" s="93" t="s">
        <v>240</v>
      </c>
      <c r="J159" s="31">
        <v>8.35</v>
      </c>
      <c r="K159" s="31">
        <f t="shared" ref="K159:K164" si="25">$L$41*J159*C159</f>
        <v>0</v>
      </c>
      <c r="M159" s="22"/>
    </row>
    <row r="160" spans="2:13" s="4" customFormat="1" ht="13.5" customHeight="1" x14ac:dyDescent="0.3">
      <c r="B160" s="62">
        <f t="shared" ref="B160:B164" si="26">$D$19</f>
        <v>0</v>
      </c>
      <c r="C160" s="66">
        <f t="shared" si="24"/>
        <v>0</v>
      </c>
      <c r="D160" s="35" t="s">
        <v>228</v>
      </c>
      <c r="E160" s="35"/>
      <c r="F160" s="36"/>
      <c r="G160" s="37"/>
      <c r="H160" s="47" t="s">
        <v>180</v>
      </c>
      <c r="I160" s="93" t="s">
        <v>240</v>
      </c>
      <c r="J160" s="31">
        <v>8.35</v>
      </c>
      <c r="K160" s="31">
        <f t="shared" si="25"/>
        <v>0</v>
      </c>
      <c r="M160" s="22"/>
    </row>
    <row r="161" spans="2:14" s="4" customFormat="1" ht="13.5" customHeight="1" x14ac:dyDescent="0.3">
      <c r="B161" s="62">
        <f t="shared" si="26"/>
        <v>0</v>
      </c>
      <c r="C161" s="66">
        <f t="shared" si="24"/>
        <v>0</v>
      </c>
      <c r="D161" s="35" t="s">
        <v>229</v>
      </c>
      <c r="E161" s="35"/>
      <c r="F161" s="36"/>
      <c r="G161" s="37"/>
      <c r="H161" s="47" t="s">
        <v>181</v>
      </c>
      <c r="I161" s="93" t="s">
        <v>240</v>
      </c>
      <c r="J161" s="31">
        <v>10.450000000000001</v>
      </c>
      <c r="K161" s="31">
        <f t="shared" si="25"/>
        <v>0</v>
      </c>
      <c r="M161" s="22"/>
    </row>
    <row r="162" spans="2:14" s="4" customFormat="1" ht="13.5" customHeight="1" x14ac:dyDescent="0.3">
      <c r="B162" s="62">
        <f t="shared" si="26"/>
        <v>0</v>
      </c>
      <c r="C162" s="66">
        <f t="shared" si="24"/>
        <v>0</v>
      </c>
      <c r="D162" s="35" t="s">
        <v>230</v>
      </c>
      <c r="E162" s="35"/>
      <c r="F162" s="36"/>
      <c r="G162" s="37"/>
      <c r="H162" s="47" t="s">
        <v>182</v>
      </c>
      <c r="I162" s="93" t="s">
        <v>240</v>
      </c>
      <c r="J162" s="31">
        <v>8.65</v>
      </c>
      <c r="K162" s="31">
        <f t="shared" si="25"/>
        <v>0</v>
      </c>
      <c r="M162" s="22"/>
    </row>
    <row r="163" spans="2:14" s="4" customFormat="1" ht="13.5" customHeight="1" x14ac:dyDescent="0.3">
      <c r="B163" s="62">
        <f>IF($F$29=TRUE,0,$D$19)</f>
        <v>0</v>
      </c>
      <c r="C163" s="66">
        <f t="shared" si="24"/>
        <v>0</v>
      </c>
      <c r="D163" s="35" t="s">
        <v>231</v>
      </c>
      <c r="E163" s="35"/>
      <c r="F163" s="36"/>
      <c r="G163" s="37"/>
      <c r="H163" s="47" t="s">
        <v>184</v>
      </c>
      <c r="I163" s="92" t="s">
        <v>242</v>
      </c>
      <c r="J163" s="31">
        <v>17.350000000000001</v>
      </c>
      <c r="K163" s="31">
        <f t="shared" si="25"/>
        <v>0</v>
      </c>
      <c r="M163" s="22"/>
    </row>
    <row r="164" spans="2:14" s="4" customFormat="1" ht="13.5" customHeight="1" x14ac:dyDescent="0.3">
      <c r="B164" s="62">
        <f t="shared" si="26"/>
        <v>0</v>
      </c>
      <c r="C164" s="66">
        <f t="shared" si="24"/>
        <v>0</v>
      </c>
      <c r="D164" s="35" t="s">
        <v>232</v>
      </c>
      <c r="E164" s="35"/>
      <c r="F164" s="36"/>
      <c r="G164" s="37"/>
      <c r="H164" s="47" t="s">
        <v>183</v>
      </c>
      <c r="I164" s="93" t="s">
        <v>240</v>
      </c>
      <c r="J164" s="31">
        <v>6.4</v>
      </c>
      <c r="K164" s="31">
        <f t="shared" si="25"/>
        <v>0</v>
      </c>
      <c r="M164" s="22"/>
    </row>
    <row r="165" spans="2:14" s="4" customFormat="1" ht="13.5" customHeight="1" x14ac:dyDescent="0.3">
      <c r="B165" s="30"/>
      <c r="C165" s="68"/>
      <c r="D165" s="44" t="s">
        <v>25</v>
      </c>
      <c r="E165" s="44"/>
      <c r="F165" s="36"/>
      <c r="G165" s="37"/>
      <c r="H165" s="47"/>
      <c r="I165" s="94"/>
      <c r="J165" s="31">
        <v>0</v>
      </c>
      <c r="K165" s="31"/>
      <c r="M165" s="22"/>
    </row>
    <row r="166" spans="2:14" s="4" customFormat="1" ht="13.5" customHeight="1" x14ac:dyDescent="0.3">
      <c r="B166" s="62">
        <f>$I$19</f>
        <v>0</v>
      </c>
      <c r="C166" s="66">
        <f t="shared" si="24"/>
        <v>0</v>
      </c>
      <c r="D166" s="35" t="s">
        <v>135</v>
      </c>
      <c r="E166" s="35"/>
      <c r="F166" s="36"/>
      <c r="G166" s="37"/>
      <c r="H166" s="47" t="s">
        <v>185</v>
      </c>
      <c r="I166" s="95" t="s">
        <v>241</v>
      </c>
      <c r="J166" s="31">
        <v>138</v>
      </c>
      <c r="K166" s="31">
        <f t="shared" ref="K166:K173" si="27">J166*C166</f>
        <v>0</v>
      </c>
      <c r="M166" s="22"/>
    </row>
    <row r="167" spans="2:14" s="4" customFormat="1" ht="13.5" customHeight="1" x14ac:dyDescent="0.3">
      <c r="B167" s="62">
        <f t="shared" ref="B167:B175" si="28">$I$19</f>
        <v>0</v>
      </c>
      <c r="C167" s="66">
        <f t="shared" si="24"/>
        <v>0</v>
      </c>
      <c r="D167" s="35" t="s">
        <v>136</v>
      </c>
      <c r="E167" s="35"/>
      <c r="F167" s="36"/>
      <c r="G167" s="37"/>
      <c r="H167" s="47" t="s">
        <v>186</v>
      </c>
      <c r="I167" s="95" t="s">
        <v>241</v>
      </c>
      <c r="J167" s="31">
        <v>147</v>
      </c>
      <c r="K167" s="31">
        <f t="shared" si="27"/>
        <v>0</v>
      </c>
      <c r="M167" s="22"/>
    </row>
    <row r="168" spans="2:14" s="4" customFormat="1" ht="13.5" customHeight="1" x14ac:dyDescent="0.3">
      <c r="B168" s="62">
        <f>IF($L$37=TRUE,0,$I$19)</f>
        <v>0</v>
      </c>
      <c r="C168" s="66">
        <f t="shared" si="24"/>
        <v>0</v>
      </c>
      <c r="D168" s="35" t="s">
        <v>249</v>
      </c>
      <c r="E168" s="35"/>
      <c r="F168" s="36"/>
      <c r="G168" s="37"/>
      <c r="H168" s="47" t="s">
        <v>187</v>
      </c>
      <c r="I168" s="95" t="s">
        <v>241</v>
      </c>
      <c r="J168" s="31">
        <v>227.5</v>
      </c>
      <c r="K168" s="31">
        <f t="shared" si="27"/>
        <v>0</v>
      </c>
      <c r="M168" s="22"/>
    </row>
    <row r="169" spans="2:14" ht="13.5" customHeight="1" x14ac:dyDescent="0.3">
      <c r="B169" s="62">
        <f t="shared" si="28"/>
        <v>0</v>
      </c>
      <c r="C169" s="66">
        <f t="shared" si="24"/>
        <v>0</v>
      </c>
      <c r="D169" s="35" t="s">
        <v>137</v>
      </c>
      <c r="E169" s="35"/>
      <c r="F169" s="36"/>
      <c r="G169" s="37"/>
      <c r="H169" s="47" t="s">
        <v>188</v>
      </c>
      <c r="I169" s="94"/>
      <c r="J169" s="31">
        <v>18.150000000000002</v>
      </c>
      <c r="K169" s="31">
        <f t="shared" si="27"/>
        <v>0</v>
      </c>
      <c r="M169" s="22"/>
      <c r="N169" s="4"/>
    </row>
    <row r="170" spans="2:14" ht="13.5" customHeight="1" x14ac:dyDescent="0.3">
      <c r="B170" s="62">
        <f t="shared" si="28"/>
        <v>0</v>
      </c>
      <c r="C170" s="66">
        <f t="shared" si="24"/>
        <v>0</v>
      </c>
      <c r="D170" s="35" t="s">
        <v>138</v>
      </c>
      <c r="E170" s="35"/>
      <c r="F170" s="36"/>
      <c r="G170" s="37"/>
      <c r="H170" s="47" t="s">
        <v>189</v>
      </c>
      <c r="I170" s="94"/>
      <c r="J170" s="31">
        <v>18.150000000000002</v>
      </c>
      <c r="K170" s="31">
        <f t="shared" si="27"/>
        <v>0</v>
      </c>
      <c r="M170" s="22"/>
      <c r="N170" s="4"/>
    </row>
    <row r="171" spans="2:14" ht="13.5" customHeight="1" x14ac:dyDescent="0.3">
      <c r="B171" s="62">
        <f t="shared" si="28"/>
        <v>0</v>
      </c>
      <c r="C171" s="66">
        <f t="shared" si="24"/>
        <v>0</v>
      </c>
      <c r="D171" s="35" t="s">
        <v>139</v>
      </c>
      <c r="E171" s="35"/>
      <c r="F171" s="36"/>
      <c r="G171" s="37"/>
      <c r="H171" s="47" t="s">
        <v>190</v>
      </c>
      <c r="I171" s="94"/>
      <c r="J171" s="31">
        <v>23.200000000000003</v>
      </c>
      <c r="K171" s="31">
        <f t="shared" si="27"/>
        <v>0</v>
      </c>
      <c r="M171" s="22"/>
      <c r="N171" s="4"/>
    </row>
    <row r="172" spans="2:14" ht="13.5" customHeight="1" x14ac:dyDescent="0.3">
      <c r="B172" s="62">
        <f t="shared" si="28"/>
        <v>0</v>
      </c>
      <c r="C172" s="66">
        <f t="shared" si="24"/>
        <v>0</v>
      </c>
      <c r="D172" s="35" t="s">
        <v>140</v>
      </c>
      <c r="E172" s="35"/>
      <c r="F172" s="36"/>
      <c r="G172" s="37"/>
      <c r="H172" s="47" t="s">
        <v>191</v>
      </c>
      <c r="I172" s="94"/>
      <c r="J172" s="31">
        <v>19.25</v>
      </c>
      <c r="K172" s="31">
        <f t="shared" si="27"/>
        <v>0</v>
      </c>
      <c r="M172" s="22"/>
      <c r="N172" s="4"/>
    </row>
    <row r="173" spans="2:14" ht="13.5" customHeight="1" x14ac:dyDescent="0.3">
      <c r="B173" s="62">
        <f>IF($F$29=TRUE,0,$I$19)</f>
        <v>0</v>
      </c>
      <c r="C173" s="66">
        <f t="shared" si="24"/>
        <v>0</v>
      </c>
      <c r="D173" s="35" t="s">
        <v>141</v>
      </c>
      <c r="E173" s="35"/>
      <c r="F173" s="36"/>
      <c r="G173" s="37"/>
      <c r="H173" s="47" t="s">
        <v>192</v>
      </c>
      <c r="I173" s="92" t="s">
        <v>242</v>
      </c>
      <c r="J173" s="31">
        <v>14.65</v>
      </c>
      <c r="K173" s="31">
        <f t="shared" si="27"/>
        <v>0</v>
      </c>
      <c r="M173" s="22"/>
      <c r="N173" s="4"/>
    </row>
    <row r="174" spans="2:14" ht="13.5" customHeight="1" x14ac:dyDescent="0.3">
      <c r="B174" s="50"/>
      <c r="C174" s="68"/>
      <c r="D174" s="44" t="s">
        <v>26</v>
      </c>
      <c r="E174" s="44"/>
      <c r="F174" s="36"/>
      <c r="G174" s="37"/>
      <c r="H174" s="47"/>
      <c r="I174" s="94"/>
      <c r="J174" s="31">
        <v>0</v>
      </c>
      <c r="K174" s="31"/>
      <c r="M174" s="22"/>
      <c r="N174" s="4"/>
    </row>
    <row r="175" spans="2:14" ht="13.5" customHeight="1" x14ac:dyDescent="0.3">
      <c r="B175" s="62">
        <f t="shared" si="28"/>
        <v>0</v>
      </c>
      <c r="C175" s="66">
        <f t="shared" si="24"/>
        <v>0</v>
      </c>
      <c r="D175" s="35" t="s">
        <v>234</v>
      </c>
      <c r="E175" s="35"/>
      <c r="F175" s="36"/>
      <c r="G175" s="37"/>
      <c r="H175" s="47" t="s">
        <v>193</v>
      </c>
      <c r="I175" s="94"/>
      <c r="J175" s="31">
        <v>136.5</v>
      </c>
      <c r="K175" s="31">
        <f>J175*C175</f>
        <v>0</v>
      </c>
      <c r="M175" s="22"/>
      <c r="N175" s="4"/>
    </row>
    <row r="176" spans="2:14" ht="13.5" customHeight="1" x14ac:dyDescent="0.3">
      <c r="B176" s="50"/>
      <c r="C176" s="68"/>
      <c r="D176" s="44" t="s">
        <v>24</v>
      </c>
      <c r="E176" s="44"/>
      <c r="F176" s="36"/>
      <c r="G176" s="37"/>
      <c r="H176" s="47"/>
      <c r="I176" s="94"/>
      <c r="J176" s="31"/>
      <c r="K176" s="31"/>
      <c r="M176" s="22"/>
      <c r="N176" s="4"/>
    </row>
    <row r="177" spans="1:14" ht="13.5" customHeight="1" x14ac:dyDescent="0.3">
      <c r="B177" s="62">
        <f>IF($L$29=TRUE,IF($F$37=TRUE,0,0),IF($F$37=TRUE,0,$D$19))</f>
        <v>0</v>
      </c>
      <c r="C177" s="66">
        <f t="shared" si="24"/>
        <v>0</v>
      </c>
      <c r="D177" s="35" t="s">
        <v>235</v>
      </c>
      <c r="E177" s="35"/>
      <c r="F177" s="36"/>
      <c r="G177" s="37"/>
      <c r="H177" s="47" t="s">
        <v>194</v>
      </c>
      <c r="I177" s="93" t="s">
        <v>240</v>
      </c>
      <c r="J177" s="31">
        <v>4.95</v>
      </c>
      <c r="K177" s="31">
        <f>J177*C177</f>
        <v>0</v>
      </c>
      <c r="M177" s="22"/>
      <c r="N177" s="4"/>
    </row>
    <row r="178" spans="1:14" ht="13.5" customHeight="1" x14ac:dyDescent="0.3">
      <c r="B178" s="62">
        <f>IF($L$29=TRUE,IF($F$37=TRUE,0,$D$19),IF($F$37=TRUE,0,0))</f>
        <v>0</v>
      </c>
      <c r="C178" s="66">
        <f t="shared" si="24"/>
        <v>0</v>
      </c>
      <c r="D178" s="35" t="s">
        <v>236</v>
      </c>
      <c r="E178" s="35"/>
      <c r="F178" s="36"/>
      <c r="G178" s="37"/>
      <c r="H178" s="47" t="s">
        <v>195</v>
      </c>
      <c r="I178" s="93" t="s">
        <v>240</v>
      </c>
      <c r="J178" s="31">
        <v>3.25</v>
      </c>
      <c r="K178" s="31">
        <f>J178*C178</f>
        <v>0</v>
      </c>
      <c r="M178" s="22"/>
      <c r="N178" s="4"/>
    </row>
    <row r="179" spans="1:14" ht="13.5" customHeight="1" x14ac:dyDescent="0.3">
      <c r="B179" s="62">
        <f>IF($L$29=TRUE,IF($F$37=TRUE,0,0),IF($F$37=TRUE,$D$19,0))</f>
        <v>0</v>
      </c>
      <c r="C179" s="66">
        <f t="shared" si="24"/>
        <v>0</v>
      </c>
      <c r="D179" s="35" t="s">
        <v>237</v>
      </c>
      <c r="E179" s="35"/>
      <c r="F179" s="36"/>
      <c r="G179" s="37"/>
      <c r="H179" s="47" t="s">
        <v>196</v>
      </c>
      <c r="I179" s="93" t="s">
        <v>240</v>
      </c>
      <c r="J179" s="31">
        <v>1.7</v>
      </c>
      <c r="K179" s="31">
        <f>J179*C179</f>
        <v>0</v>
      </c>
      <c r="M179" s="22"/>
      <c r="N179" s="4"/>
    </row>
    <row r="180" spans="1:14" x14ac:dyDescent="0.3">
      <c r="D180" s="54" t="s">
        <v>38</v>
      </c>
      <c r="E180" s="54"/>
      <c r="F180" s="55"/>
      <c r="G180" s="56"/>
      <c r="H180" s="57"/>
      <c r="I180" s="58"/>
      <c r="J180" s="58"/>
      <c r="K180" s="59">
        <f>SUM(K43:K179)</f>
        <v>0</v>
      </c>
    </row>
    <row r="181" spans="1:14" x14ac:dyDescent="0.3">
      <c r="D181" s="54" t="s">
        <v>245</v>
      </c>
      <c r="E181" s="54"/>
      <c r="F181" s="55"/>
      <c r="G181" s="56"/>
      <c r="H181" s="57"/>
      <c r="I181" s="58"/>
      <c r="J181" s="58"/>
      <c r="K181" s="59">
        <f>SUM(K72,K67:K70,K62:K64,K43:K46,K48,K90:K93,K95,K85:K87,K108:K110,K113:K116,K118,K131:K133,K136:K139,K141,K154:K156,K159:K162,K164,K177:K179)</f>
        <v>0</v>
      </c>
    </row>
    <row r="182" spans="1:14" x14ac:dyDescent="0.3">
      <c r="E182" s="28"/>
      <c r="F182" s="4"/>
      <c r="G182" s="4"/>
      <c r="H182" s="4"/>
      <c r="I182" s="22"/>
      <c r="J182" s="22"/>
      <c r="K182" s="4"/>
    </row>
    <row r="183" spans="1:14" x14ac:dyDescent="0.3">
      <c r="C183" s="61" t="s">
        <v>250</v>
      </c>
      <c r="E183" s="28"/>
      <c r="F183" s="4"/>
      <c r="G183" s="4"/>
      <c r="H183" s="4"/>
      <c r="K183" s="4"/>
    </row>
    <row r="184" spans="1:14" x14ac:dyDescent="0.3">
      <c r="C184" s="1" t="s">
        <v>251</v>
      </c>
      <c r="E184" s="28"/>
      <c r="F184" s="4"/>
      <c r="G184" s="4"/>
      <c r="H184" s="4"/>
      <c r="K184" s="4"/>
    </row>
    <row r="185" spans="1:14" x14ac:dyDescent="0.3">
      <c r="C185" s="101" t="s">
        <v>252</v>
      </c>
      <c r="E185" s="28"/>
      <c r="F185" s="4"/>
      <c r="G185" s="4"/>
      <c r="H185" s="4"/>
      <c r="K185" s="4"/>
    </row>
    <row r="186" spans="1:14" x14ac:dyDescent="0.3">
      <c r="E186" s="28"/>
      <c r="F186" s="4"/>
      <c r="G186" s="4"/>
      <c r="H186" s="4"/>
      <c r="K186" s="4"/>
    </row>
    <row r="187" spans="1:14" x14ac:dyDescent="0.3">
      <c r="F187" s="4"/>
      <c r="G187" s="4"/>
      <c r="H187" s="4"/>
      <c r="I187" s="22"/>
      <c r="J187" s="22"/>
      <c r="K187" s="4"/>
    </row>
    <row r="188" spans="1:14" x14ac:dyDescent="0.3">
      <c r="D188" s="53" t="s">
        <v>240</v>
      </c>
      <c r="E188" s="4" t="s">
        <v>34</v>
      </c>
      <c r="F188" s="4"/>
      <c r="G188" s="4"/>
      <c r="H188" s="4"/>
      <c r="I188" s="22"/>
      <c r="J188" s="22"/>
      <c r="K188" s="4"/>
    </row>
    <row r="189" spans="1:14" x14ac:dyDescent="0.3">
      <c r="D189" s="60" t="s">
        <v>241</v>
      </c>
      <c r="E189" s="4" t="s">
        <v>35</v>
      </c>
      <c r="F189" s="4"/>
      <c r="G189" s="4"/>
      <c r="H189" s="4"/>
      <c r="I189" s="22"/>
      <c r="J189" s="22"/>
      <c r="K189" s="4"/>
    </row>
    <row r="190" spans="1:14" x14ac:dyDescent="0.3">
      <c r="D190" s="51" t="s">
        <v>242</v>
      </c>
      <c r="E190" s="4" t="s">
        <v>36</v>
      </c>
      <c r="F190" s="4"/>
      <c r="G190" s="4"/>
      <c r="H190" s="4"/>
      <c r="I190" s="22"/>
      <c r="J190" s="22"/>
      <c r="K190" s="4"/>
    </row>
    <row r="191" spans="1:14" x14ac:dyDescent="0.3">
      <c r="D191" s="4"/>
      <c r="E191" s="4"/>
      <c r="F191" s="4"/>
      <c r="G191" s="4"/>
      <c r="H191" s="4"/>
      <c r="I191" s="22"/>
      <c r="J191" s="22"/>
      <c r="K191" s="4"/>
    </row>
    <row r="192" spans="1:14" s="21" customFormat="1" ht="18" customHeight="1" x14ac:dyDescent="0.5">
      <c r="A192" s="81"/>
      <c r="B192" s="81"/>
      <c r="C192" s="82" t="s">
        <v>243</v>
      </c>
      <c r="D192" s="82"/>
      <c r="E192" s="83"/>
      <c r="F192" s="83"/>
      <c r="G192" s="83"/>
      <c r="H192" s="83"/>
      <c r="I192" s="83"/>
      <c r="J192" s="83"/>
      <c r="K192" s="81"/>
      <c r="L192" s="21">
        <v>0.9</v>
      </c>
    </row>
    <row r="193" spans="3:11" s="21" customFormat="1" ht="18" customHeight="1" x14ac:dyDescent="0.5">
      <c r="C193" s="63"/>
      <c r="D193" s="63"/>
      <c r="E193" s="64"/>
      <c r="F193" s="64"/>
      <c r="G193" s="64"/>
      <c r="H193" s="64"/>
      <c r="I193" s="64"/>
      <c r="J193" s="64"/>
    </row>
    <row r="194" spans="3:11" x14ac:dyDescent="0.3">
      <c r="C194" s="6" t="s">
        <v>37</v>
      </c>
      <c r="E194" s="28"/>
      <c r="F194" s="4"/>
      <c r="G194" s="4"/>
      <c r="H194" s="4"/>
      <c r="I194" s="29"/>
      <c r="J194" s="29"/>
      <c r="K194" s="4"/>
    </row>
    <row r="195" spans="3:11" x14ac:dyDescent="0.3">
      <c r="C195" s="6" t="s">
        <v>246</v>
      </c>
      <c r="D195" s="6"/>
      <c r="E195" s="4"/>
      <c r="F195" s="4"/>
      <c r="G195" s="4"/>
      <c r="H195" s="4"/>
      <c r="I195" s="5"/>
      <c r="J195" s="5"/>
      <c r="K195" s="4"/>
    </row>
    <row r="196" spans="3:11" x14ac:dyDescent="0.3">
      <c r="C196" s="4" t="s">
        <v>33</v>
      </c>
      <c r="D196" s="4"/>
      <c r="E196" s="4"/>
      <c r="F196" s="4"/>
      <c r="G196" s="4"/>
      <c r="H196" s="4"/>
      <c r="I196" s="5"/>
      <c r="J196" s="5"/>
      <c r="K196" s="4"/>
    </row>
    <row r="197" spans="3:11" x14ac:dyDescent="0.3">
      <c r="C197" s="4" t="s">
        <v>6</v>
      </c>
      <c r="D197" s="4"/>
      <c r="E197" s="4"/>
      <c r="F197" s="4"/>
      <c r="G197" s="4"/>
      <c r="H197" s="4"/>
      <c r="I197" s="5"/>
      <c r="J197" s="5"/>
      <c r="K197" s="4"/>
    </row>
    <row r="198" spans="3:11" x14ac:dyDescent="0.3">
      <c r="C198" s="4"/>
      <c r="D198" s="4"/>
      <c r="E198" s="4"/>
      <c r="F198" s="4"/>
      <c r="G198" s="4"/>
      <c r="H198" s="4"/>
      <c r="I198" s="5"/>
      <c r="J198" s="5"/>
      <c r="K198" s="4"/>
    </row>
    <row r="199" spans="3:11" x14ac:dyDescent="0.3">
      <c r="C199" s="4"/>
      <c r="D199" s="4"/>
      <c r="E199" s="4"/>
      <c r="F199" s="4"/>
      <c r="G199" s="4"/>
      <c r="H199" s="4"/>
      <c r="I199" s="5"/>
      <c r="J199" s="5"/>
      <c r="K199" s="4"/>
    </row>
    <row r="200" spans="3:11" x14ac:dyDescent="0.3">
      <c r="C200" s="98" t="s">
        <v>3</v>
      </c>
      <c r="D200" s="98"/>
      <c r="E200" s="98"/>
      <c r="F200" s="98"/>
      <c r="G200" s="98"/>
      <c r="H200" s="98"/>
      <c r="I200" s="98"/>
      <c r="J200" s="98"/>
      <c r="K200" s="98"/>
    </row>
    <row r="201" spans="3:11" x14ac:dyDescent="0.3">
      <c r="C201" s="98" t="s">
        <v>32</v>
      </c>
      <c r="D201" s="98"/>
      <c r="E201" s="98"/>
      <c r="F201" s="98"/>
      <c r="G201" s="98"/>
      <c r="H201" s="98"/>
      <c r="I201" s="98"/>
      <c r="J201" s="98"/>
      <c r="K201" s="98"/>
    </row>
    <row r="202" spans="3:11" x14ac:dyDescent="0.3">
      <c r="F202" s="4"/>
      <c r="G202" s="4"/>
      <c r="H202" s="4"/>
      <c r="I202" s="5"/>
      <c r="J202" s="5"/>
      <c r="K202" s="4"/>
    </row>
    <row r="203" spans="3:11" x14ac:dyDescent="0.3">
      <c r="F203" s="4"/>
      <c r="G203" s="4"/>
      <c r="H203" s="4"/>
      <c r="I203" s="5"/>
      <c r="J203" s="5"/>
      <c r="K203" s="4"/>
    </row>
    <row r="204" spans="3:11" x14ac:dyDescent="0.3">
      <c r="F204" s="4"/>
      <c r="G204" s="4"/>
      <c r="H204" s="4"/>
      <c r="I204" s="5"/>
      <c r="J204" s="5"/>
      <c r="K204" s="4"/>
    </row>
    <row r="205" spans="3:11" x14ac:dyDescent="0.3">
      <c r="C205" s="52"/>
      <c r="E205" s="4"/>
      <c r="F205" s="4"/>
      <c r="G205" s="4"/>
      <c r="H205" s="4"/>
      <c r="I205" s="5"/>
      <c r="J205" s="5"/>
      <c r="K205" s="4"/>
    </row>
    <row r="206" spans="3:11" x14ac:dyDescent="0.3">
      <c r="E206" s="4"/>
      <c r="F206" s="4"/>
      <c r="G206" s="4"/>
      <c r="H206" s="4"/>
      <c r="I206" s="5"/>
      <c r="J206" s="5"/>
      <c r="K206" s="4"/>
    </row>
    <row r="207" spans="3:11" x14ac:dyDescent="0.3">
      <c r="E207" s="4"/>
      <c r="F207" s="4"/>
      <c r="G207" s="4"/>
      <c r="H207" s="4"/>
      <c r="I207" s="5"/>
      <c r="J207" s="5"/>
      <c r="K207" s="4"/>
    </row>
    <row r="208" spans="3:11" x14ac:dyDescent="0.3">
      <c r="E208" s="4"/>
      <c r="F208" s="4"/>
      <c r="G208" s="4"/>
      <c r="H208" s="4"/>
      <c r="I208" s="5"/>
      <c r="J208" s="5"/>
      <c r="K208" s="4"/>
    </row>
    <row r="209" spans="5:11" x14ac:dyDescent="0.3">
      <c r="E209" s="4"/>
      <c r="F209" s="4"/>
      <c r="G209" s="4"/>
      <c r="H209" s="4"/>
      <c r="I209" s="5"/>
      <c r="J209" s="5"/>
      <c r="K209" s="4"/>
    </row>
    <row r="210" spans="5:11" x14ac:dyDescent="0.3">
      <c r="E210" s="4"/>
      <c r="F210" s="4"/>
      <c r="G210" s="4"/>
      <c r="H210" s="4"/>
      <c r="I210" s="5"/>
      <c r="J210" s="5"/>
      <c r="K210" s="4"/>
    </row>
    <row r="211" spans="5:11" x14ac:dyDescent="0.3">
      <c r="E211" s="4"/>
      <c r="F211" s="4"/>
      <c r="G211" s="4"/>
      <c r="H211" s="4"/>
      <c r="I211" s="5"/>
      <c r="J211" s="5"/>
      <c r="K211" s="4"/>
    </row>
    <row r="212" spans="5:11" x14ac:dyDescent="0.3">
      <c r="E212" s="4"/>
      <c r="F212" s="4"/>
      <c r="G212" s="4"/>
      <c r="H212" s="4"/>
      <c r="I212" s="5"/>
      <c r="J212" s="5"/>
      <c r="K212" s="4"/>
    </row>
    <row r="213" spans="5:11" x14ac:dyDescent="0.3">
      <c r="E213" s="4"/>
      <c r="F213" s="4"/>
      <c r="G213" s="4"/>
      <c r="H213" s="4"/>
      <c r="I213" s="5"/>
      <c r="J213" s="5"/>
      <c r="K213" s="4"/>
    </row>
    <row r="214" spans="5:11" x14ac:dyDescent="0.3">
      <c r="E214" s="4"/>
      <c r="F214" s="4"/>
      <c r="G214" s="4"/>
      <c r="H214" s="4"/>
      <c r="I214" s="5"/>
      <c r="J214" s="5"/>
      <c r="K214" s="4"/>
    </row>
    <row r="215" spans="5:11" x14ac:dyDescent="0.3">
      <c r="E215" s="4"/>
      <c r="F215" s="4"/>
      <c r="G215" s="4"/>
      <c r="H215" s="4"/>
      <c r="I215" s="5"/>
      <c r="J215" s="5"/>
      <c r="K215" s="4"/>
    </row>
    <row r="216" spans="5:11" x14ac:dyDescent="0.3">
      <c r="E216" s="4"/>
      <c r="F216" s="4"/>
      <c r="G216" s="4"/>
      <c r="H216" s="4"/>
      <c r="I216" s="5"/>
      <c r="J216" s="5"/>
      <c r="K216" s="4"/>
    </row>
    <row r="217" spans="5:11" x14ac:dyDescent="0.3">
      <c r="E217" s="4"/>
      <c r="F217" s="4"/>
      <c r="G217" s="4"/>
      <c r="H217" s="4"/>
      <c r="I217" s="5"/>
      <c r="J217" s="5"/>
      <c r="K217" s="4"/>
    </row>
    <row r="218" spans="5:11" x14ac:dyDescent="0.3">
      <c r="E218" s="4"/>
      <c r="F218" s="4"/>
      <c r="G218" s="4"/>
      <c r="H218" s="4"/>
      <c r="I218" s="5"/>
      <c r="J218" s="5"/>
      <c r="K218" s="4"/>
    </row>
    <row r="219" spans="5:11" x14ac:dyDescent="0.3">
      <c r="E219" s="4"/>
      <c r="F219" s="4"/>
      <c r="G219" s="4"/>
      <c r="H219" s="4"/>
      <c r="I219" s="5"/>
      <c r="J219" s="5"/>
      <c r="K219" s="4"/>
    </row>
    <row r="220" spans="5:11" x14ac:dyDescent="0.3">
      <c r="E220" s="4"/>
      <c r="F220" s="4"/>
      <c r="G220" s="4"/>
      <c r="H220" s="4"/>
      <c r="I220" s="5"/>
      <c r="J220" s="5"/>
      <c r="K220" s="4"/>
    </row>
    <row r="221" spans="5:11" x14ac:dyDescent="0.3">
      <c r="E221" s="4"/>
      <c r="F221" s="4"/>
      <c r="G221" s="4"/>
      <c r="H221" s="4"/>
      <c r="I221" s="5"/>
      <c r="J221" s="5"/>
      <c r="K221" s="4"/>
    </row>
    <row r="222" spans="5:11" x14ac:dyDescent="0.3">
      <c r="E222" s="4"/>
      <c r="F222" s="4"/>
      <c r="G222" s="4"/>
      <c r="H222" s="4"/>
      <c r="I222" s="5"/>
      <c r="J222" s="5"/>
      <c r="K222" s="4"/>
    </row>
    <row r="223" spans="5:11" x14ac:dyDescent="0.3">
      <c r="E223" s="4"/>
      <c r="F223" s="4"/>
      <c r="G223" s="4"/>
      <c r="H223" s="4"/>
      <c r="I223" s="5"/>
      <c r="J223" s="5"/>
      <c r="K223" s="4"/>
    </row>
    <row r="224" spans="5:11" x14ac:dyDescent="0.3">
      <c r="E224" s="4"/>
      <c r="F224" s="4"/>
      <c r="G224" s="4"/>
      <c r="H224" s="4"/>
      <c r="I224" s="5"/>
      <c r="J224" s="5"/>
      <c r="K224" s="4"/>
    </row>
    <row r="225" spans="5:11" x14ac:dyDescent="0.3">
      <c r="E225" s="4"/>
      <c r="F225" s="4"/>
      <c r="G225" s="4"/>
      <c r="H225" s="4"/>
      <c r="I225" s="5"/>
      <c r="J225" s="5"/>
      <c r="K225" s="4"/>
    </row>
    <row r="226" spans="5:11" x14ac:dyDescent="0.3">
      <c r="E226" s="4"/>
      <c r="F226" s="4"/>
      <c r="G226" s="4"/>
      <c r="H226" s="4"/>
      <c r="I226" s="5"/>
      <c r="J226" s="5"/>
      <c r="K226" s="4"/>
    </row>
    <row r="227" spans="5:11" x14ac:dyDescent="0.3">
      <c r="E227" s="4"/>
      <c r="F227" s="4"/>
      <c r="G227" s="4"/>
      <c r="H227" s="4"/>
      <c r="I227" s="5"/>
      <c r="J227" s="5"/>
      <c r="K227" s="4"/>
    </row>
    <row r="228" spans="5:11" x14ac:dyDescent="0.3">
      <c r="E228" s="4"/>
      <c r="F228" s="4"/>
      <c r="G228" s="4"/>
      <c r="H228" s="4"/>
      <c r="I228" s="5"/>
      <c r="J228" s="5"/>
      <c r="K228" s="4"/>
    </row>
    <row r="229" spans="5:11" x14ac:dyDescent="0.3">
      <c r="E229" s="4"/>
      <c r="F229" s="4"/>
      <c r="G229" s="4"/>
      <c r="H229" s="4"/>
      <c r="I229" s="5"/>
      <c r="J229" s="5"/>
      <c r="K229" s="4"/>
    </row>
    <row r="230" spans="5:11" x14ac:dyDescent="0.3">
      <c r="E230" s="4"/>
      <c r="F230" s="4"/>
      <c r="G230" s="4"/>
      <c r="H230" s="4"/>
      <c r="I230" s="5"/>
      <c r="J230" s="5"/>
      <c r="K230" s="4"/>
    </row>
    <row r="231" spans="5:11" x14ac:dyDescent="0.3">
      <c r="E231" s="4"/>
      <c r="F231" s="4"/>
      <c r="G231" s="4"/>
      <c r="H231" s="4"/>
      <c r="I231" s="5"/>
      <c r="J231" s="5"/>
      <c r="K231" s="4"/>
    </row>
    <row r="232" spans="5:11" x14ac:dyDescent="0.3">
      <c r="E232" s="4"/>
      <c r="F232" s="4"/>
      <c r="G232" s="4"/>
      <c r="H232" s="4"/>
      <c r="I232" s="5"/>
      <c r="J232" s="5"/>
      <c r="K232" s="4"/>
    </row>
    <row r="233" spans="5:11" x14ac:dyDescent="0.3">
      <c r="E233" s="4"/>
      <c r="F233" s="4"/>
      <c r="G233" s="4"/>
      <c r="H233" s="4"/>
      <c r="I233" s="5"/>
      <c r="J233" s="5"/>
      <c r="K233" s="4"/>
    </row>
    <row r="234" spans="5:11" x14ac:dyDescent="0.3">
      <c r="E234" s="4"/>
      <c r="F234" s="4"/>
      <c r="G234" s="4"/>
      <c r="H234" s="4"/>
      <c r="I234" s="5"/>
      <c r="J234" s="5"/>
      <c r="K234" s="4"/>
    </row>
    <row r="235" spans="5:11" x14ac:dyDescent="0.3">
      <c r="E235" s="4"/>
      <c r="F235" s="4"/>
      <c r="G235" s="4"/>
      <c r="H235" s="4"/>
      <c r="I235" s="5"/>
      <c r="J235" s="5"/>
      <c r="K235" s="4"/>
    </row>
    <row r="236" spans="5:11" x14ac:dyDescent="0.3">
      <c r="K236" s="4"/>
    </row>
    <row r="237" spans="5:11" x14ac:dyDescent="0.3">
      <c r="K237" s="4"/>
    </row>
    <row r="238" spans="5:11" x14ac:dyDescent="0.3">
      <c r="K238" s="4"/>
    </row>
    <row r="239" spans="5:11" x14ac:dyDescent="0.3">
      <c r="K239" s="4"/>
    </row>
  </sheetData>
  <sheetProtection algorithmName="SHA-512" hashValue="/pYGHFqiBXf4oOh0iNhMCb8CgqtNibddxisujrWpltNfLsAUHMBra9r31Aud5drSld8YkiGUkUvNNAEwky16FQ==" saltValue="MS7hMJmy8gyKDtW32qCdFg==" spinCount="100000" sheet="1" selectLockedCells="1"/>
  <sortState xmlns:xlrd2="http://schemas.microsoft.com/office/spreadsheetml/2017/richdata2" ref="E52:I57">
    <sortCondition ref="E52"/>
  </sortState>
  <mergeCells count="15">
    <mergeCell ref="E8:K8"/>
    <mergeCell ref="C201:K201"/>
    <mergeCell ref="C200:K200"/>
    <mergeCell ref="E2:I2"/>
    <mergeCell ref="E3:I3"/>
    <mergeCell ref="E5:K5"/>
    <mergeCell ref="E6:K6"/>
    <mergeCell ref="E7:K7"/>
    <mergeCell ref="C13:E13"/>
    <mergeCell ref="C23:E23"/>
    <mergeCell ref="H23:K23"/>
    <mergeCell ref="C31:E31"/>
    <mergeCell ref="H31:K31"/>
    <mergeCell ref="H13:K13"/>
    <mergeCell ref="E9:K9"/>
  </mergeCells>
  <conditionalFormatting sqref="C43 C48:C179">
    <cfRule type="cellIs" dxfId="2" priority="4" operator="notEqual">
      <formula>B43</formula>
    </cfRule>
  </conditionalFormatting>
  <conditionalFormatting sqref="C44:C46">
    <cfRule type="cellIs" dxfId="1" priority="3" operator="notEqual">
      <formula>B44</formula>
    </cfRule>
  </conditionalFormatting>
  <conditionalFormatting sqref="C47">
    <cfRule type="cellIs" dxfId="0" priority="1" operator="notEqual">
      <formula>B47</formula>
    </cfRule>
  </conditionalFormatting>
  <hyperlinks>
    <hyperlink ref="C185" r:id="rId1" xr:uid="{6C255C24-9880-43F4-AEE4-6F4E7EF87820}"/>
  </hyperlinks>
  <pageMargins left="0.25" right="0.25" top="0.75" bottom="0.75" header="0.3" footer="0.3"/>
  <pageSetup paperSize="9" scale="88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15240</xdr:colOff>
                    <xdr:row>24</xdr:row>
                    <xdr:rowOff>53340</xdr:rowOff>
                  </from>
                  <to>
                    <xdr:col>8</xdr:col>
                    <xdr:colOff>243840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15240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15240</xdr:colOff>
                    <xdr:row>26</xdr:row>
                    <xdr:rowOff>0</xdr:rowOff>
                  </from>
                  <to>
                    <xdr:col>8</xdr:col>
                    <xdr:colOff>213360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15240</xdr:colOff>
                    <xdr:row>27</xdr:row>
                    <xdr:rowOff>0</xdr:rowOff>
                  </from>
                  <to>
                    <xdr:col>8</xdr:col>
                    <xdr:colOff>251460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8</xdr:col>
                    <xdr:colOff>15240</xdr:colOff>
                    <xdr:row>23</xdr:row>
                    <xdr:rowOff>0</xdr:rowOff>
                  </from>
                  <to>
                    <xdr:col>8</xdr:col>
                    <xdr:colOff>243840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8</xdr:col>
                    <xdr:colOff>15240</xdr:colOff>
                    <xdr:row>28</xdr:row>
                    <xdr:rowOff>0</xdr:rowOff>
                  </from>
                  <to>
                    <xdr:col>8</xdr:col>
                    <xdr:colOff>228600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3</xdr:col>
                    <xdr:colOff>15240</xdr:colOff>
                    <xdr:row>25</xdr:row>
                    <xdr:rowOff>0</xdr:rowOff>
                  </from>
                  <to>
                    <xdr:col>3</xdr:col>
                    <xdr:colOff>243840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</xdr:col>
                    <xdr:colOff>15240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3</xdr:col>
                    <xdr:colOff>15240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15240</xdr:colOff>
                    <xdr:row>28</xdr:row>
                    <xdr:rowOff>0</xdr:rowOff>
                  </from>
                  <to>
                    <xdr:col>3</xdr:col>
                    <xdr:colOff>243840</xdr:colOff>
                    <xdr:row>29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3</xdr:col>
                    <xdr:colOff>15240</xdr:colOff>
                    <xdr:row>32</xdr:row>
                    <xdr:rowOff>0</xdr:rowOff>
                  </from>
                  <to>
                    <xdr:col>3</xdr:col>
                    <xdr:colOff>228600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15240</xdr:colOff>
                    <xdr:row>33</xdr:row>
                    <xdr:rowOff>0</xdr:rowOff>
                  </from>
                  <to>
                    <xdr:col>3</xdr:col>
                    <xdr:colOff>243840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3</xdr:col>
                    <xdr:colOff>15240</xdr:colOff>
                    <xdr:row>34</xdr:row>
                    <xdr:rowOff>53340</xdr:rowOff>
                  </from>
                  <to>
                    <xdr:col>3</xdr:col>
                    <xdr:colOff>228600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3</xdr:col>
                    <xdr:colOff>15240</xdr:colOff>
                    <xdr:row>35</xdr:row>
                    <xdr:rowOff>0</xdr:rowOff>
                  </from>
                  <to>
                    <xdr:col>3</xdr:col>
                    <xdr:colOff>228600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3</xdr:col>
                    <xdr:colOff>15240</xdr:colOff>
                    <xdr:row>31</xdr:row>
                    <xdr:rowOff>0</xdr:rowOff>
                  </from>
                  <to>
                    <xdr:col>3</xdr:col>
                    <xdr:colOff>259080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3</xdr:col>
                    <xdr:colOff>15240</xdr:colOff>
                    <xdr:row>36</xdr:row>
                    <xdr:rowOff>0</xdr:rowOff>
                  </from>
                  <to>
                    <xdr:col>3</xdr:col>
                    <xdr:colOff>243840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8</xdr:col>
                    <xdr:colOff>15240</xdr:colOff>
                    <xdr:row>32</xdr:row>
                    <xdr:rowOff>0</xdr:rowOff>
                  </from>
                  <to>
                    <xdr:col>8</xdr:col>
                    <xdr:colOff>228600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8</xdr:col>
                    <xdr:colOff>15240</xdr:colOff>
                    <xdr:row>33</xdr:row>
                    <xdr:rowOff>0</xdr:rowOff>
                  </from>
                  <to>
                    <xdr:col>8</xdr:col>
                    <xdr:colOff>243840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8</xdr:col>
                    <xdr:colOff>15240</xdr:colOff>
                    <xdr:row>34</xdr:row>
                    <xdr:rowOff>30480</xdr:rowOff>
                  </from>
                  <to>
                    <xdr:col>8</xdr:col>
                    <xdr:colOff>228600</xdr:colOff>
                    <xdr:row>35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8</xdr:col>
                    <xdr:colOff>15240</xdr:colOff>
                    <xdr:row>35</xdr:row>
                    <xdr:rowOff>0</xdr:rowOff>
                  </from>
                  <to>
                    <xdr:col>8</xdr:col>
                    <xdr:colOff>228600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8</xdr:col>
                    <xdr:colOff>15240</xdr:colOff>
                    <xdr:row>31</xdr:row>
                    <xdr:rowOff>0</xdr:rowOff>
                  </from>
                  <to>
                    <xdr:col>8</xdr:col>
                    <xdr:colOff>259080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8</xdr:col>
                    <xdr:colOff>15240</xdr:colOff>
                    <xdr:row>36</xdr:row>
                    <xdr:rowOff>0</xdr:rowOff>
                  </from>
                  <to>
                    <xdr:col>8</xdr:col>
                    <xdr:colOff>243840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15">
              <controlPr locked="0" defaultSize="0" autoFill="0" autoLine="0" autoPict="0">
                <anchor moveWithCells="1">
                  <from>
                    <xdr:col>3</xdr:col>
                    <xdr:colOff>15240</xdr:colOff>
                    <xdr:row>24</xdr:row>
                    <xdr:rowOff>0</xdr:rowOff>
                  </from>
                  <to>
                    <xdr:col>3</xdr:col>
                    <xdr:colOff>251460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15">
              <controlPr locked="0" defaultSize="0" autoFill="0" autoLine="0" autoPict="0">
                <anchor moveWithCells="1">
                  <from>
                    <xdr:col>3</xdr:col>
                    <xdr:colOff>22860</xdr:colOff>
                    <xdr:row>22</xdr:row>
                    <xdr:rowOff>556260</xdr:rowOff>
                  </from>
                  <to>
                    <xdr:col>3</xdr:col>
                    <xdr:colOff>251460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3" ma:contentTypeDescription="Een nieuw document maken." ma:contentTypeScope="" ma:versionID="f1e5fef4426def30d2e0ed4602fbdf83">
  <xsd:schema xmlns:xsd="http://www.w3.org/2001/XMLSchema" xmlns:xs="http://www.w3.org/2001/XMLSchema" xmlns:p="http://schemas.microsoft.com/office/2006/metadata/properties" xmlns:ns2="5896d380-49fc-409a-904a-d2f4b9378865" xmlns:ns3="a8ecf12e-1d86-4bf6-8b5b-54c015a3c16e" targetNamespace="http://schemas.microsoft.com/office/2006/metadata/properties" ma:root="true" ma:fieldsID="572f7b5082a9f769b63b05511fdcfed0" ns2:_="" ns3:_="">
    <xsd:import namespace="5896d380-49fc-409a-904a-d2f4b9378865"/>
    <xsd:import namespace="a8ecf12e-1d86-4bf6-8b5b-54c015a3c1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89FB84-715D-4611-BC8F-40FE785EC290}"/>
</file>

<file path=customXml/itemProps2.xml><?xml version="1.0" encoding="utf-8"?>
<ds:datastoreItem xmlns:ds="http://schemas.openxmlformats.org/officeDocument/2006/customXml" ds:itemID="{05D8508B-DC43-4368-878A-138A92F8950C}"/>
</file>

<file path=customXml/itemProps3.xml><?xml version="1.0" encoding="utf-8"?>
<ds:datastoreItem xmlns:ds="http://schemas.openxmlformats.org/officeDocument/2006/customXml" ds:itemID="{79A18D1C-5E71-4CF1-8673-CCD73CA1BC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Rekensprong Plus</vt:lpstr>
    </vt:vector>
  </TitlesOfParts>
  <Company>Uitgeverij VAN 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Karin Hendrickx</cp:lastModifiedBy>
  <cp:lastPrinted>2018-12-04T17:52:58Z</cp:lastPrinted>
  <dcterms:created xsi:type="dcterms:W3CDTF">2012-09-21T08:01:31Z</dcterms:created>
  <dcterms:modified xsi:type="dcterms:W3CDTF">2022-04-29T11:20:12Z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</Properties>
</file>